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zolinaP\Desktop\"/>
    </mc:Choice>
  </mc:AlternateContent>
  <bookViews>
    <workbookView xWindow="0" yWindow="0" windowWidth="28800" windowHeight="12585" tabRatio="414"/>
  </bookViews>
  <sheets>
    <sheet name="Kopā" sheetId="1" r:id="rId1"/>
    <sheet name="līdz 50" sheetId="4" r:id="rId2"/>
    <sheet name="no 50 līdz 500" sheetId="2" r:id="rId3"/>
    <sheet name="virs 500" sheetId="3" r:id="rId4"/>
  </sheets>
  <definedNames>
    <definedName name="_xlnm.Print_Area" localSheetId="0">Kopā!$A$3:$DF$226</definedName>
    <definedName name="_xlnm.Print_Titles" localSheetId="0">Kopā!$3:$4</definedName>
  </definedNames>
  <calcPr calcId="152511"/>
</workbook>
</file>

<file path=xl/calcChain.xml><?xml version="1.0" encoding="utf-8"?>
<calcChain xmlns="http://schemas.openxmlformats.org/spreadsheetml/2006/main">
  <c r="DF34" i="3" l="1"/>
  <c r="DA101" i="2" l="1"/>
  <c r="CX101" i="2"/>
  <c r="CU101" i="2"/>
  <c r="BS221" i="1" l="1"/>
  <c r="J58" i="3" l="1"/>
  <c r="BS59" i="3"/>
  <c r="BS58" i="3"/>
  <c r="DF27" i="2"/>
  <c r="DF101" i="2"/>
  <c r="BS222" i="1"/>
  <c r="BS62" i="4"/>
  <c r="BS61" i="4"/>
  <c r="DF37" i="1"/>
  <c r="DE37" i="1"/>
  <c r="BS37" i="1"/>
  <c r="DF64" i="2"/>
  <c r="DD64" i="2"/>
  <c r="DA64" i="2"/>
  <c r="CX64" i="2"/>
  <c r="CU64" i="2"/>
  <c r="CC64" i="2"/>
  <c r="DF144" i="1"/>
  <c r="DD144" i="1"/>
  <c r="DA144" i="1"/>
  <c r="CX144" i="1"/>
  <c r="CU144" i="1"/>
  <c r="CM144" i="1"/>
  <c r="CC144" i="1"/>
  <c r="BS144" i="1"/>
  <c r="CC12" i="3"/>
  <c r="DF12" i="3"/>
  <c r="DE12" i="3"/>
  <c r="DD12" i="3"/>
  <c r="DA12" i="3"/>
  <c r="CX12" i="3"/>
  <c r="CU12" i="3"/>
  <c r="CL13" i="3"/>
  <c r="BS12" i="3"/>
  <c r="DD37" i="1"/>
  <c r="DA37" i="1"/>
  <c r="CX37" i="1"/>
  <c r="CU37" i="1"/>
  <c r="CC37" i="1"/>
  <c r="DF202" i="1"/>
  <c r="DE202" i="1"/>
  <c r="DD202" i="1"/>
  <c r="DA202" i="1"/>
  <c r="CX202" i="1"/>
  <c r="CU202" i="1"/>
  <c r="CC202" i="1"/>
  <c r="BS202" i="1"/>
  <c r="BS52" i="3"/>
  <c r="CC52" i="3"/>
  <c r="DE52" i="3"/>
  <c r="DA52" i="3"/>
  <c r="DD52" i="3"/>
  <c r="CX52" i="3"/>
  <c r="CU52" i="3"/>
  <c r="DF52" i="3"/>
  <c r="DF196" i="1"/>
  <c r="DE196" i="1"/>
  <c r="DD196" i="1"/>
  <c r="DA196" i="1"/>
  <c r="CX196" i="1"/>
  <c r="CU196" i="1"/>
  <c r="CC196" i="1"/>
  <c r="BS199" i="1"/>
  <c r="DF92" i="2" l="1"/>
  <c r="DD92" i="2"/>
  <c r="DA92" i="2"/>
  <c r="CX92" i="2"/>
  <c r="CU92" i="2"/>
  <c r="CC92" i="2"/>
  <c r="BS92" i="2"/>
  <c r="DF203" i="1"/>
  <c r="DD203" i="1"/>
  <c r="DA203" i="1"/>
  <c r="CX203" i="1"/>
  <c r="CU203" i="1"/>
  <c r="CC203" i="1"/>
  <c r="BS203" i="1"/>
  <c r="DF93" i="2"/>
  <c r="DE93" i="2"/>
  <c r="DD93" i="2"/>
  <c r="DA93" i="2"/>
  <c r="CX93" i="2"/>
  <c r="CU93" i="2"/>
  <c r="CC93" i="2"/>
  <c r="BS93" i="2"/>
  <c r="DF204" i="1"/>
  <c r="DE199" i="1"/>
  <c r="DE204" i="1"/>
  <c r="DD204" i="1"/>
  <c r="DA204" i="1"/>
  <c r="CX204" i="1"/>
  <c r="CU204" i="1"/>
  <c r="CC204" i="1"/>
  <c r="BS204" i="1"/>
  <c r="DF89" i="2"/>
  <c r="DE89" i="2"/>
  <c r="DD89" i="2"/>
  <c r="DA89" i="2"/>
  <c r="CX89" i="2"/>
  <c r="CU89" i="2"/>
  <c r="CC89" i="2"/>
  <c r="BS89" i="2"/>
  <c r="DF199" i="1"/>
  <c r="DE198" i="1"/>
  <c r="DD199" i="1"/>
  <c r="DA199" i="1"/>
  <c r="CX199" i="1"/>
  <c r="CU199" i="1"/>
  <c r="CC199" i="1"/>
  <c r="DF54" i="4"/>
  <c r="DE54" i="4"/>
  <c r="DD54" i="4"/>
  <c r="DA54" i="4"/>
  <c r="CX54" i="4"/>
  <c r="CU54" i="4"/>
  <c r="CC54" i="4"/>
  <c r="BS53" i="4"/>
  <c r="BS54" i="4"/>
  <c r="BS198" i="1"/>
  <c r="BS197" i="1"/>
  <c r="CC198" i="1"/>
  <c r="DA198" i="1"/>
  <c r="DD198" i="1"/>
  <c r="CX198" i="1"/>
  <c r="CU198" i="1"/>
  <c r="DF198" i="1"/>
  <c r="CU53" i="4"/>
  <c r="DF53" i="4"/>
  <c r="DE53" i="4"/>
  <c r="DD53" i="4"/>
  <c r="CX53" i="4"/>
  <c r="DA53" i="4"/>
  <c r="CC53" i="4"/>
  <c r="CC197" i="1"/>
  <c r="DE197" i="1"/>
  <c r="DA197" i="1"/>
  <c r="DD197" i="1"/>
  <c r="CX197" i="1"/>
  <c r="CU197" i="1"/>
  <c r="DF197" i="1"/>
  <c r="BS196" i="1"/>
  <c r="CC25" i="2" l="1"/>
  <c r="BN221" i="1" l="1"/>
  <c r="BS78" i="2" l="1"/>
  <c r="BS85" i="2"/>
  <c r="DE5" i="4"/>
  <c r="BS75" i="1"/>
  <c r="DA36" i="3" l="1"/>
  <c r="CT59" i="3"/>
  <c r="DF37" i="2"/>
  <c r="DF14" i="2"/>
  <c r="CU29" i="2"/>
  <c r="DA18" i="4"/>
  <c r="CM190" i="1"/>
  <c r="DE8" i="1"/>
  <c r="DF205" i="1"/>
  <c r="DF213" i="1"/>
  <c r="DF219" i="1"/>
  <c r="BS219" i="1"/>
  <c r="DD140" i="1"/>
  <c r="DD65" i="1"/>
  <c r="CU15" i="1"/>
  <c r="CU12" i="1"/>
  <c r="CU214" i="1"/>
  <c r="CU212" i="1"/>
  <c r="CU121" i="1"/>
  <c r="CU125" i="1"/>
  <c r="AU62" i="4"/>
  <c r="AH62" i="4"/>
  <c r="AH61" i="4"/>
  <c r="AE62" i="4"/>
  <c r="AE61" i="4"/>
  <c r="U62" i="4"/>
  <c r="M61" i="4"/>
  <c r="DD74" i="1"/>
  <c r="CX217" i="1"/>
  <c r="CX4" i="4"/>
  <c r="CX5" i="4"/>
  <c r="CX6" i="4"/>
  <c r="CX7" i="4"/>
  <c r="CX17" i="4"/>
  <c r="CX21" i="4"/>
  <c r="CX24" i="4"/>
  <c r="CX25" i="4"/>
  <c r="CX26" i="4"/>
  <c r="CX34" i="4"/>
  <c r="DD33" i="4"/>
  <c r="DD34" i="4"/>
  <c r="DD35" i="4"/>
  <c r="DD38" i="4"/>
  <c r="DD41" i="4"/>
  <c r="DD43" i="4"/>
  <c r="DD50" i="4"/>
  <c r="DD51" i="4"/>
  <c r="DD58" i="4"/>
  <c r="DD59" i="4"/>
  <c r="CX59" i="4"/>
  <c r="CU4" i="4"/>
  <c r="CU5" i="4"/>
  <c r="CU7" i="4"/>
  <c r="CU10" i="4"/>
  <c r="CU11" i="4"/>
  <c r="CU16" i="4"/>
  <c r="CM8" i="4"/>
  <c r="DF38" i="4"/>
  <c r="BE62" i="4"/>
  <c r="BE61" i="4"/>
  <c r="AK62" i="4"/>
  <c r="AK61" i="4"/>
  <c r="U61" i="4"/>
  <c r="J61" i="4"/>
  <c r="BO62" i="4"/>
  <c r="BO61" i="4"/>
  <c r="BR62" i="4"/>
  <c r="BR61" i="4"/>
  <c r="CX10" i="1"/>
  <c r="CX9" i="1"/>
  <c r="BS214" i="1"/>
  <c r="BS17" i="1"/>
  <c r="M58" i="3"/>
  <c r="U59" i="3"/>
  <c r="U58" i="3"/>
  <c r="AE58" i="3"/>
  <c r="AK58" i="3"/>
  <c r="AH58" i="3"/>
  <c r="AE59" i="3"/>
  <c r="AH59" i="3"/>
  <c r="AK59" i="3"/>
  <c r="AU59" i="3"/>
  <c r="BE59" i="3"/>
  <c r="BE58" i="3"/>
  <c r="BO59" i="3"/>
  <c r="BO58" i="3"/>
  <c r="BR59" i="3"/>
  <c r="BR58" i="3"/>
  <c r="BS28" i="1"/>
  <c r="BS36" i="1"/>
  <c r="BR101" i="2"/>
  <c r="BS101" i="2" s="1"/>
  <c r="BR100" i="2"/>
  <c r="BS100" i="2" s="1"/>
  <c r="BO101" i="2"/>
  <c r="BO100" i="2"/>
  <c r="BE101" i="2"/>
  <c r="BE100" i="2"/>
  <c r="AU101" i="2"/>
  <c r="DE101" i="2" s="1"/>
  <c r="AK101" i="2"/>
  <c r="AK100" i="2"/>
  <c r="AH101" i="2"/>
  <c r="AH100" i="2"/>
  <c r="AE101" i="2"/>
  <c r="AE100" i="2"/>
  <c r="U101" i="2"/>
  <c r="U100" i="2"/>
  <c r="M100" i="2"/>
  <c r="J100" i="2"/>
  <c r="CU61" i="1"/>
  <c r="CU65" i="1"/>
  <c r="CC59" i="3" l="1"/>
  <c r="CC101" i="2"/>
  <c r="CM101" i="2" s="1"/>
  <c r="CC62" i="4"/>
  <c r="AU222" i="1"/>
  <c r="AK222" i="1"/>
  <c r="AK221" i="1"/>
  <c r="AH222" i="1"/>
  <c r="AH221" i="1"/>
  <c r="AE222" i="1"/>
  <c r="AE221" i="1"/>
  <c r="U222" i="1"/>
  <c r="U221" i="1"/>
  <c r="M221" i="1"/>
  <c r="J221" i="1"/>
  <c r="I221" i="1"/>
  <c r="DE146" i="1" l="1"/>
  <c r="DA48" i="1"/>
  <c r="DE39" i="1" l="1"/>
  <c r="DF91" i="1"/>
  <c r="DD91" i="1"/>
  <c r="CX91" i="1"/>
  <c r="CU91" i="1"/>
  <c r="CM90" i="1"/>
  <c r="CC91" i="1"/>
  <c r="BE222" i="1" l="1"/>
  <c r="BE221" i="1"/>
  <c r="BO221" i="1"/>
  <c r="BO222" i="1"/>
  <c r="BR222" i="1"/>
  <c r="BR221" i="1"/>
  <c r="DD17" i="1"/>
  <c r="DE44" i="1"/>
  <c r="DE17" i="1"/>
  <c r="DF92" i="1"/>
  <c r="CC222" i="1" l="1"/>
  <c r="DA15" i="1"/>
  <c r="CX15" i="1"/>
  <c r="CM13" i="1"/>
  <c r="CM14" i="1"/>
  <c r="CC15" i="1"/>
  <c r="BS15" i="1"/>
  <c r="BS68" i="1"/>
  <c r="BS69" i="1"/>
  <c r="BS71" i="1"/>
  <c r="BS72" i="1"/>
  <c r="BS66" i="1"/>
  <c r="BS67" i="1"/>
  <c r="CB15" i="1" l="1"/>
  <c r="CM15" i="1" s="1"/>
  <c r="CC173" i="1"/>
  <c r="BS45" i="2" l="1"/>
  <c r="DA18" i="1" l="1"/>
  <c r="CX18" i="1"/>
  <c r="CC18" i="1"/>
  <c r="CM18" i="1" s="1"/>
  <c r="DA17" i="1"/>
  <c r="CX17" i="1"/>
  <c r="CU17" i="1"/>
  <c r="CC17" i="1"/>
  <c r="CC19" i="1"/>
  <c r="CM19" i="1" s="1"/>
  <c r="DF11" i="4"/>
  <c r="DF14" i="4"/>
  <c r="DF15" i="4"/>
  <c r="DF16" i="4"/>
  <c r="DF17" i="4"/>
  <c r="DF18" i="4"/>
  <c r="DF24" i="4"/>
  <c r="DF25" i="4"/>
  <c r="DF26" i="4"/>
  <c r="DF27" i="4"/>
  <c r="DF33" i="4"/>
  <c r="DF34" i="4"/>
  <c r="DF35" i="4"/>
  <c r="DF41" i="4"/>
  <c r="DF50" i="4"/>
  <c r="DF51" i="4"/>
  <c r="DF4" i="4"/>
  <c r="DF5" i="4"/>
  <c r="DF7" i="4"/>
  <c r="DF10" i="4"/>
  <c r="DF24" i="2"/>
  <c r="DE16" i="4"/>
  <c r="DE18" i="4"/>
  <c r="DE33" i="4"/>
  <c r="DE34" i="4"/>
  <c r="DE35" i="4"/>
  <c r="DE50" i="4"/>
  <c r="DE7" i="4"/>
  <c r="DE62" i="4" s="1"/>
  <c r="DE11" i="4"/>
  <c r="DE33" i="2"/>
  <c r="DF62" i="4" l="1"/>
  <c r="DF9" i="3"/>
  <c r="DF11" i="3"/>
  <c r="DF14" i="3"/>
  <c r="DF15" i="3"/>
  <c r="DF16" i="3"/>
  <c r="DF17" i="3"/>
  <c r="DF19" i="3"/>
  <c r="DF20" i="3"/>
  <c r="DF21" i="3"/>
  <c r="DF22" i="3"/>
  <c r="DF23" i="3"/>
  <c r="DF24" i="3"/>
  <c r="DF26" i="3"/>
  <c r="DF29" i="3"/>
  <c r="DF30" i="3"/>
  <c r="DF31" i="3"/>
  <c r="DF32" i="3"/>
  <c r="DF36" i="3"/>
  <c r="DF38" i="3"/>
  <c r="DF40" i="3"/>
  <c r="DF41" i="3"/>
  <c r="DF42" i="3"/>
  <c r="DF43" i="3"/>
  <c r="DF45" i="3"/>
  <c r="DF47" i="3"/>
  <c r="DF49" i="3"/>
  <c r="DF50" i="3"/>
  <c r="DF51" i="3"/>
  <c r="DF53" i="3"/>
  <c r="DF54" i="3"/>
  <c r="DF55" i="3"/>
  <c r="DF56" i="3"/>
  <c r="DF57" i="3"/>
  <c r="DF4" i="3"/>
  <c r="DF5" i="3"/>
  <c r="DF6" i="3"/>
  <c r="DF7" i="3"/>
  <c r="DE5" i="3"/>
  <c r="DE6" i="3"/>
  <c r="DE7" i="3"/>
  <c r="DE9" i="3"/>
  <c r="DE11" i="3"/>
  <c r="DE14" i="3"/>
  <c r="DE15" i="3"/>
  <c r="DE16" i="3"/>
  <c r="DE17" i="3"/>
  <c r="DE19" i="3"/>
  <c r="DE20" i="3"/>
  <c r="DE21" i="3"/>
  <c r="DE22" i="3"/>
  <c r="DE23" i="3"/>
  <c r="DE24" i="3"/>
  <c r="DE26" i="3"/>
  <c r="DE28" i="3"/>
  <c r="DE29" i="3"/>
  <c r="DE30" i="3"/>
  <c r="DE31" i="3"/>
  <c r="DE32" i="3"/>
  <c r="DE34" i="3"/>
  <c r="DE36" i="3"/>
  <c r="DE38" i="3"/>
  <c r="DE40" i="3"/>
  <c r="DE41" i="3"/>
  <c r="DE42" i="3"/>
  <c r="DE43" i="3"/>
  <c r="DE45" i="3"/>
  <c r="DE47" i="3"/>
  <c r="DE49" i="3"/>
  <c r="DE50" i="3"/>
  <c r="DE51" i="3"/>
  <c r="DE53" i="3"/>
  <c r="DE54" i="3"/>
  <c r="DE55" i="3"/>
  <c r="DE56" i="3"/>
  <c r="DE57" i="3"/>
  <c r="DE4" i="3"/>
  <c r="DD5" i="3"/>
  <c r="DD6" i="3"/>
  <c r="DD7" i="3"/>
  <c r="DD9" i="3"/>
  <c r="DD11" i="3"/>
  <c r="DD13" i="3"/>
  <c r="DD59" i="3" s="1"/>
  <c r="DD14" i="3"/>
  <c r="DD15" i="3"/>
  <c r="DD16" i="3"/>
  <c r="DD17" i="3"/>
  <c r="DD19" i="3"/>
  <c r="DD20" i="3"/>
  <c r="DD21" i="3"/>
  <c r="DD22" i="3"/>
  <c r="DD23" i="3"/>
  <c r="DD24" i="3"/>
  <c r="DD25" i="3"/>
  <c r="DD26" i="3"/>
  <c r="DD27" i="3"/>
  <c r="DD29" i="3"/>
  <c r="DD30" i="3"/>
  <c r="DD31" i="3"/>
  <c r="DD32" i="3"/>
  <c r="DD34" i="3"/>
  <c r="DD36" i="3"/>
  <c r="DD38" i="3"/>
  <c r="DD40" i="3"/>
  <c r="DD41" i="3"/>
  <c r="DD42" i="3"/>
  <c r="DD43" i="3"/>
  <c r="DD45" i="3"/>
  <c r="DD47" i="3"/>
  <c r="DD48" i="3"/>
  <c r="DD49" i="3"/>
  <c r="DD50" i="3"/>
  <c r="DD51" i="3"/>
  <c r="DD53" i="3"/>
  <c r="DD54" i="3"/>
  <c r="DD55" i="3"/>
  <c r="DD56" i="3"/>
  <c r="DD57" i="3"/>
  <c r="DD4" i="3"/>
  <c r="DA5" i="3"/>
  <c r="DA6" i="3"/>
  <c r="DA7" i="3"/>
  <c r="DA9" i="3"/>
  <c r="DA11" i="3"/>
  <c r="DA13" i="3"/>
  <c r="DA59" i="3" s="1"/>
  <c r="DA14" i="3"/>
  <c r="DA15" i="3"/>
  <c r="DA16" i="3"/>
  <c r="DA17" i="3"/>
  <c r="DA19" i="3"/>
  <c r="DA20" i="3"/>
  <c r="DA21" i="3"/>
  <c r="DA22" i="3"/>
  <c r="DA23" i="3"/>
  <c r="DA24" i="3"/>
  <c r="DA25" i="3"/>
  <c r="DA26" i="3"/>
  <c r="DA27" i="3"/>
  <c r="DA29" i="3"/>
  <c r="DA30" i="3"/>
  <c r="DA31" i="3"/>
  <c r="DA32" i="3"/>
  <c r="DA34" i="3"/>
  <c r="DA38" i="3"/>
  <c r="DA40" i="3"/>
  <c r="DA41" i="3"/>
  <c r="DA42" i="3"/>
  <c r="DA43" i="3"/>
  <c r="DA45" i="3"/>
  <c r="DA47" i="3"/>
  <c r="DA48" i="3"/>
  <c r="DA49" i="3"/>
  <c r="DA50" i="3"/>
  <c r="DA51" i="3"/>
  <c r="DA53" i="3"/>
  <c r="DA54" i="3"/>
  <c r="DA55" i="3"/>
  <c r="DA56" i="3"/>
  <c r="DA57" i="3"/>
  <c r="DA4" i="3"/>
  <c r="CX5" i="3"/>
  <c r="CX6" i="3"/>
  <c r="CX7" i="3"/>
  <c r="CX9" i="3"/>
  <c r="CX11" i="3"/>
  <c r="CX13" i="3"/>
  <c r="CX59" i="3" s="1"/>
  <c r="CX14" i="3"/>
  <c r="CX15" i="3"/>
  <c r="CX16" i="3"/>
  <c r="CX17" i="3"/>
  <c r="CX19" i="3"/>
  <c r="CX20" i="3"/>
  <c r="CX21" i="3"/>
  <c r="CX22" i="3"/>
  <c r="CX23" i="3"/>
  <c r="CX24" i="3"/>
  <c r="CX25" i="3"/>
  <c r="CX26" i="3"/>
  <c r="CX27" i="3"/>
  <c r="CX29" i="3"/>
  <c r="CX30" i="3"/>
  <c r="CX31" i="3"/>
  <c r="CX32" i="3"/>
  <c r="CX34" i="3"/>
  <c r="CX36" i="3"/>
  <c r="CX38" i="3"/>
  <c r="CX40" i="3"/>
  <c r="CX41" i="3"/>
  <c r="CX42" i="3"/>
  <c r="CX43" i="3"/>
  <c r="CX45" i="3"/>
  <c r="CX47" i="3"/>
  <c r="CX48" i="3"/>
  <c r="CX49" i="3"/>
  <c r="CX50" i="3"/>
  <c r="CX51" i="3"/>
  <c r="CX53" i="3"/>
  <c r="CX54" i="3"/>
  <c r="CX55" i="3"/>
  <c r="CX56" i="3"/>
  <c r="CX57" i="3"/>
  <c r="CX4" i="3"/>
  <c r="CU5" i="3"/>
  <c r="CU6" i="3"/>
  <c r="CU7" i="3"/>
  <c r="CU9" i="3"/>
  <c r="CU11" i="3"/>
  <c r="CU13" i="3"/>
  <c r="CU59" i="3" s="1"/>
  <c r="CU14" i="3"/>
  <c r="CU15" i="3"/>
  <c r="CU16" i="3"/>
  <c r="CU17" i="3"/>
  <c r="CU19" i="3"/>
  <c r="CU20" i="3"/>
  <c r="CU21" i="3"/>
  <c r="CU22" i="3"/>
  <c r="CU23" i="3"/>
  <c r="CU24" i="3"/>
  <c r="CU25" i="3"/>
  <c r="CU26" i="3"/>
  <c r="CU27" i="3"/>
  <c r="CU29" i="3"/>
  <c r="CU30" i="3"/>
  <c r="CU31" i="3"/>
  <c r="CU32" i="3"/>
  <c r="CU34" i="3"/>
  <c r="CU36" i="3"/>
  <c r="CU38" i="3"/>
  <c r="CU40" i="3"/>
  <c r="CU41" i="3"/>
  <c r="CU42" i="3"/>
  <c r="CU43" i="3"/>
  <c r="CU45" i="3"/>
  <c r="CU47" i="3"/>
  <c r="CU48" i="3"/>
  <c r="CU49" i="3"/>
  <c r="CU50" i="3"/>
  <c r="CU51" i="3"/>
  <c r="CU53" i="3"/>
  <c r="CU54" i="3"/>
  <c r="CU55" i="3"/>
  <c r="CU56" i="3"/>
  <c r="CU57" i="3"/>
  <c r="CU4" i="3"/>
  <c r="CM48" i="3"/>
  <c r="CC9" i="3"/>
  <c r="CC11" i="3"/>
  <c r="CC13" i="3"/>
  <c r="CM13" i="3" s="1"/>
  <c r="CC14" i="3"/>
  <c r="CC15" i="3"/>
  <c r="CC16" i="3"/>
  <c r="CC17" i="3"/>
  <c r="CC19" i="3"/>
  <c r="CC20" i="3"/>
  <c r="CC21" i="3"/>
  <c r="CC22" i="3"/>
  <c r="CC23" i="3"/>
  <c r="CC24" i="3"/>
  <c r="CC25" i="3"/>
  <c r="CM25" i="3" s="1"/>
  <c r="CC26" i="3"/>
  <c r="CC27" i="3"/>
  <c r="CM27" i="3" s="1"/>
  <c r="CC29" i="3"/>
  <c r="CC30" i="3"/>
  <c r="CC31" i="3"/>
  <c r="CC32" i="3"/>
  <c r="CC34" i="3"/>
  <c r="CC36" i="3"/>
  <c r="CC38" i="3"/>
  <c r="CM39" i="3"/>
  <c r="CC40" i="3"/>
  <c r="CC41" i="3"/>
  <c r="CC42" i="3"/>
  <c r="CC43" i="3"/>
  <c r="CC45" i="3"/>
  <c r="CC47" i="3"/>
  <c r="CC48" i="3"/>
  <c r="CC49" i="3"/>
  <c r="CM49" i="3" s="1"/>
  <c r="CC50" i="3"/>
  <c r="CM50" i="3" s="1"/>
  <c r="CC51" i="3"/>
  <c r="CM51" i="3" s="1"/>
  <c r="CM52" i="3"/>
  <c r="CC53" i="3"/>
  <c r="CC54" i="3"/>
  <c r="CC55" i="3"/>
  <c r="CC56" i="3"/>
  <c r="CC57" i="3"/>
  <c r="CC4" i="3"/>
  <c r="CC5" i="3"/>
  <c r="CC6" i="3"/>
  <c r="CC7" i="3"/>
  <c r="BS9" i="3"/>
  <c r="BS11" i="3"/>
  <c r="BS14" i="3"/>
  <c r="BS15" i="3"/>
  <c r="BS16" i="3"/>
  <c r="BS17" i="3"/>
  <c r="BS19" i="3"/>
  <c r="BS20" i="3"/>
  <c r="BS22" i="3"/>
  <c r="BS23" i="3"/>
  <c r="BS24" i="3"/>
  <c r="BS26" i="3"/>
  <c r="BS29" i="3"/>
  <c r="BS30" i="3"/>
  <c r="BS31" i="3"/>
  <c r="BS32" i="3"/>
  <c r="BS34" i="3"/>
  <c r="BS36" i="3"/>
  <c r="BS38" i="3"/>
  <c r="BS40" i="3"/>
  <c r="BS41" i="3"/>
  <c r="BS42" i="3"/>
  <c r="BS43" i="3"/>
  <c r="BS45" i="3"/>
  <c r="BS47" i="3"/>
  <c r="BS49" i="3"/>
  <c r="BS50" i="3"/>
  <c r="BS51" i="3"/>
  <c r="BS53" i="3"/>
  <c r="BS54" i="3"/>
  <c r="BS55" i="3"/>
  <c r="BS56" i="3"/>
  <c r="BS57" i="3"/>
  <c r="BS4" i="3"/>
  <c r="BS5" i="3"/>
  <c r="BS6" i="3"/>
  <c r="BS7" i="3"/>
  <c r="DV58" i="3"/>
  <c r="DU58" i="3"/>
  <c r="DT58" i="3"/>
  <c r="DS58" i="3"/>
  <c r="AF58" i="3"/>
  <c r="AF59" i="3"/>
  <c r="DF8" i="2"/>
  <c r="DF10" i="2"/>
  <c r="DF15" i="2"/>
  <c r="DF16" i="2"/>
  <c r="DF17" i="2"/>
  <c r="DF18" i="2"/>
  <c r="DF19" i="2"/>
  <c r="DF23" i="2"/>
  <c r="DF26" i="2"/>
  <c r="DF28" i="2"/>
  <c r="DF29" i="2"/>
  <c r="DF30" i="2"/>
  <c r="DF32" i="2"/>
  <c r="DF33" i="2"/>
  <c r="DF34" i="2"/>
  <c r="DF40" i="2"/>
  <c r="DF43" i="2"/>
  <c r="DF44" i="2"/>
  <c r="DF45" i="2"/>
  <c r="DF49" i="2"/>
  <c r="DF50" i="2"/>
  <c r="DF51" i="2"/>
  <c r="DF52" i="2"/>
  <c r="DF53" i="2"/>
  <c r="DF54" i="2"/>
  <c r="DF55" i="2"/>
  <c r="DF56" i="2"/>
  <c r="DF58" i="2"/>
  <c r="DF63" i="2"/>
  <c r="DF66" i="2"/>
  <c r="DF67" i="2"/>
  <c r="DF70" i="2"/>
  <c r="DF72" i="2"/>
  <c r="DF73" i="2"/>
  <c r="DF74" i="2"/>
  <c r="DF75" i="2"/>
  <c r="DF77" i="2"/>
  <c r="DF78" i="2"/>
  <c r="DF80" i="2"/>
  <c r="DF85" i="2"/>
  <c r="DF94" i="2"/>
  <c r="DF97" i="2"/>
  <c r="DF6" i="2"/>
  <c r="DE8" i="2"/>
  <c r="DE10" i="2"/>
  <c r="DE14" i="2"/>
  <c r="DE15" i="2"/>
  <c r="DE16" i="2"/>
  <c r="DE17" i="2"/>
  <c r="DE18" i="2"/>
  <c r="DE19" i="2"/>
  <c r="DE23" i="2"/>
  <c r="DE24" i="2"/>
  <c r="DE26" i="2"/>
  <c r="DE27" i="2"/>
  <c r="DE29" i="2"/>
  <c r="DE30" i="2"/>
  <c r="DE32" i="2"/>
  <c r="DE37" i="2"/>
  <c r="DE40" i="2"/>
  <c r="DE43" i="2"/>
  <c r="DE45" i="2"/>
  <c r="DE49" i="2"/>
  <c r="DE50" i="2"/>
  <c r="DE51" i="2"/>
  <c r="DE52" i="2"/>
  <c r="DE54" i="2"/>
  <c r="DE55" i="2"/>
  <c r="DE56" i="2"/>
  <c r="DE63" i="2"/>
  <c r="DE67" i="2"/>
  <c r="DE70" i="2"/>
  <c r="DE72" i="2"/>
  <c r="DE73" i="2"/>
  <c r="DE74" i="2"/>
  <c r="DE75" i="2"/>
  <c r="DE77" i="2"/>
  <c r="DE78" i="2"/>
  <c r="DE80" i="2"/>
  <c r="DE85" i="2"/>
  <c r="DE97" i="2"/>
  <c r="DE6" i="2"/>
  <c r="DD8" i="2"/>
  <c r="DD10" i="2"/>
  <c r="DD11" i="2"/>
  <c r="DD14" i="2"/>
  <c r="DD15" i="2"/>
  <c r="DD16" i="2"/>
  <c r="DD17" i="2"/>
  <c r="DD18" i="2"/>
  <c r="DD19" i="2"/>
  <c r="DD20" i="2"/>
  <c r="DD22" i="2"/>
  <c r="DD23" i="2"/>
  <c r="DD24" i="2"/>
  <c r="DD25" i="2"/>
  <c r="DD26" i="2"/>
  <c r="DD27" i="2"/>
  <c r="DD29" i="2"/>
  <c r="DD30" i="2"/>
  <c r="DD32" i="2"/>
  <c r="DD33" i="2"/>
  <c r="DD34" i="2"/>
  <c r="DD36" i="2"/>
  <c r="DD37" i="2"/>
  <c r="DD40" i="2"/>
  <c r="DD43" i="2"/>
  <c r="DD44" i="2"/>
  <c r="DD45" i="2"/>
  <c r="DD46" i="2"/>
  <c r="DD47" i="2"/>
  <c r="DD49" i="2"/>
  <c r="DD50" i="2"/>
  <c r="DD51" i="2"/>
  <c r="DD52" i="2"/>
  <c r="DD53" i="2"/>
  <c r="DD54" i="2"/>
  <c r="DD55" i="2"/>
  <c r="DD56" i="2"/>
  <c r="DD58" i="2"/>
  <c r="DD63" i="2"/>
  <c r="DD66" i="2"/>
  <c r="DD67" i="2"/>
  <c r="DD70" i="2"/>
  <c r="DD72" i="2"/>
  <c r="DD73" i="2"/>
  <c r="DD74" i="2"/>
  <c r="DD75" i="2"/>
  <c r="DD77" i="2"/>
  <c r="DD78" i="2"/>
  <c r="DD80" i="2"/>
  <c r="DD85" i="2"/>
  <c r="DD94" i="2"/>
  <c r="DD95" i="2"/>
  <c r="DD97" i="2"/>
  <c r="DD98" i="2"/>
  <c r="DD99" i="2"/>
  <c r="DD101" i="2"/>
  <c r="DD4" i="2"/>
  <c r="DD6" i="2"/>
  <c r="DA8" i="2"/>
  <c r="DA10" i="2"/>
  <c r="DA11" i="2"/>
  <c r="DA14" i="2"/>
  <c r="DA15" i="2"/>
  <c r="DA16" i="2"/>
  <c r="DA17" i="2"/>
  <c r="DA18" i="2"/>
  <c r="DA19" i="2"/>
  <c r="DA20" i="2"/>
  <c r="DA22" i="2"/>
  <c r="DA23" i="2"/>
  <c r="DA24" i="2"/>
  <c r="DA25" i="2"/>
  <c r="DA26" i="2"/>
  <c r="DA27" i="2"/>
  <c r="DA29" i="2"/>
  <c r="DA30" i="2"/>
  <c r="DA32" i="2"/>
  <c r="DA33" i="2"/>
  <c r="DA34" i="2"/>
  <c r="DA36" i="2"/>
  <c r="DA37" i="2"/>
  <c r="DA40" i="2"/>
  <c r="DA43" i="2"/>
  <c r="DA44" i="2"/>
  <c r="DA45" i="2"/>
  <c r="DA46" i="2"/>
  <c r="DA47" i="2"/>
  <c r="DA49" i="2"/>
  <c r="DA50" i="2"/>
  <c r="DA51" i="2"/>
  <c r="DA52" i="2"/>
  <c r="DA53" i="2"/>
  <c r="DA54" i="2"/>
  <c r="DA55" i="2"/>
  <c r="DA56" i="2"/>
  <c r="DA58" i="2"/>
  <c r="DA63" i="2"/>
  <c r="DA66" i="2"/>
  <c r="DA67" i="2"/>
  <c r="DA70" i="2"/>
  <c r="DA72" i="2"/>
  <c r="DA73" i="2"/>
  <c r="DA74" i="2"/>
  <c r="DA75" i="2"/>
  <c r="DA77" i="2"/>
  <c r="DA78" i="2"/>
  <c r="DA80" i="2"/>
  <c r="DA85" i="2"/>
  <c r="DA94" i="2"/>
  <c r="DA95" i="2"/>
  <c r="DA97" i="2"/>
  <c r="DA98" i="2"/>
  <c r="DA99" i="2"/>
  <c r="DA4" i="2"/>
  <c r="DA6" i="2"/>
  <c r="CX8" i="2"/>
  <c r="CX10" i="2"/>
  <c r="CX11" i="2"/>
  <c r="CX14" i="2"/>
  <c r="CX15" i="2"/>
  <c r="CX16" i="2"/>
  <c r="CX17" i="2"/>
  <c r="CX18" i="2"/>
  <c r="CX19" i="2"/>
  <c r="CX20" i="2"/>
  <c r="CX22" i="2"/>
  <c r="CX23" i="2"/>
  <c r="CX24" i="2"/>
  <c r="CX25" i="2"/>
  <c r="CX26" i="2"/>
  <c r="CX27" i="2"/>
  <c r="CX29" i="2"/>
  <c r="CX30" i="2"/>
  <c r="CX32" i="2"/>
  <c r="CX33" i="2"/>
  <c r="CX34" i="2"/>
  <c r="CX36" i="2"/>
  <c r="CX37" i="2"/>
  <c r="CX40" i="2"/>
  <c r="CX43" i="2"/>
  <c r="CX44" i="2"/>
  <c r="CX45" i="2"/>
  <c r="CX46" i="2"/>
  <c r="CX47" i="2"/>
  <c r="CX49" i="2"/>
  <c r="CX50" i="2"/>
  <c r="CX51" i="2"/>
  <c r="CX52" i="2"/>
  <c r="CX53" i="2"/>
  <c r="CX54" i="2"/>
  <c r="CX55" i="2"/>
  <c r="CX56" i="2"/>
  <c r="CX58" i="2"/>
  <c r="CX63" i="2"/>
  <c r="CX66" i="2"/>
  <c r="CX67" i="2"/>
  <c r="CX70" i="2"/>
  <c r="CX72" i="2"/>
  <c r="CX73" i="2"/>
  <c r="CX74" i="2"/>
  <c r="CX75" i="2"/>
  <c r="CX77" i="2"/>
  <c r="CX78" i="2"/>
  <c r="CX80" i="2"/>
  <c r="CX85" i="2"/>
  <c r="CX94" i="2"/>
  <c r="CX95" i="2"/>
  <c r="CX97" i="2"/>
  <c r="CX98" i="2"/>
  <c r="CX99" i="2"/>
  <c r="CX4" i="2"/>
  <c r="CX6" i="2"/>
  <c r="CU8" i="2"/>
  <c r="CU10" i="2"/>
  <c r="CU11" i="2"/>
  <c r="CU14" i="2"/>
  <c r="CU15" i="2"/>
  <c r="CU16" i="2"/>
  <c r="CU17" i="2"/>
  <c r="CU18" i="2"/>
  <c r="CU19" i="2"/>
  <c r="CU20" i="2"/>
  <c r="CU22" i="2"/>
  <c r="CU23" i="2"/>
  <c r="CU24" i="2"/>
  <c r="CU25" i="2"/>
  <c r="CU26" i="2"/>
  <c r="CU27" i="2"/>
  <c r="CU30" i="2"/>
  <c r="CU32" i="2"/>
  <c r="CU33" i="2"/>
  <c r="CU34" i="2"/>
  <c r="CU36" i="2"/>
  <c r="CU37" i="2"/>
  <c r="CU40" i="2"/>
  <c r="CU43" i="2"/>
  <c r="CU44" i="2"/>
  <c r="CU45" i="2"/>
  <c r="CU46" i="2"/>
  <c r="CU47" i="2"/>
  <c r="CU49" i="2"/>
  <c r="CU50" i="2"/>
  <c r="CU51" i="2"/>
  <c r="CU52" i="2"/>
  <c r="CU53" i="2"/>
  <c r="CU54" i="2"/>
  <c r="CU55" i="2"/>
  <c r="CU56" i="2"/>
  <c r="CU58" i="2"/>
  <c r="CU63" i="2"/>
  <c r="CU66" i="2"/>
  <c r="CU67" i="2"/>
  <c r="CU70" i="2"/>
  <c r="CU72" i="2"/>
  <c r="CU73" i="2"/>
  <c r="CU74" i="2"/>
  <c r="CU75" i="2"/>
  <c r="CU77" i="2"/>
  <c r="CU78" i="2"/>
  <c r="CU80" i="2"/>
  <c r="CU85" i="2"/>
  <c r="CU94" i="2"/>
  <c r="CU95" i="2"/>
  <c r="CU97" i="2"/>
  <c r="CU98" i="2"/>
  <c r="CU99" i="2"/>
  <c r="CU4" i="2"/>
  <c r="CU6" i="2"/>
  <c r="CM48" i="2"/>
  <c r="CM7" i="2"/>
  <c r="CC8" i="2"/>
  <c r="CM9" i="2"/>
  <c r="CC10" i="2"/>
  <c r="CC11" i="2"/>
  <c r="CM11" i="2" s="1"/>
  <c r="CM12" i="2"/>
  <c r="CC14" i="2"/>
  <c r="CC15" i="2"/>
  <c r="CC16" i="2"/>
  <c r="CC17" i="2"/>
  <c r="CC18" i="2"/>
  <c r="CC19" i="2"/>
  <c r="CM19" i="2" s="1"/>
  <c r="CC20" i="2"/>
  <c r="CM20" i="2" s="1"/>
  <c r="CM21" i="2"/>
  <c r="CC22" i="2"/>
  <c r="CM22" i="2" s="1"/>
  <c r="CC23" i="2"/>
  <c r="CM23" i="2" s="1"/>
  <c r="CC24" i="2"/>
  <c r="CM25" i="2"/>
  <c r="CC26" i="2"/>
  <c r="CC27" i="2"/>
  <c r="CC29" i="2"/>
  <c r="CM29" i="2" s="1"/>
  <c r="CC30" i="2"/>
  <c r="CM31" i="2"/>
  <c r="CC32" i="2"/>
  <c r="CC33" i="2"/>
  <c r="CC34" i="2"/>
  <c r="CC36" i="2"/>
  <c r="CM36" i="2" s="1"/>
  <c r="CC37" i="2"/>
  <c r="CC40" i="2"/>
  <c r="CM41" i="2"/>
  <c r="CM42" i="2"/>
  <c r="CC43" i="2"/>
  <c r="CC44" i="2"/>
  <c r="CC45" i="2"/>
  <c r="CC46" i="2"/>
  <c r="CM46" i="2" s="1"/>
  <c r="CC47" i="2"/>
  <c r="CM47" i="2" s="1"/>
  <c r="CC49" i="2"/>
  <c r="CC50" i="2"/>
  <c r="CM50" i="2" s="1"/>
  <c r="CC51" i="2"/>
  <c r="CM51" i="2" s="1"/>
  <c r="CC52" i="2"/>
  <c r="CM52" i="2" s="1"/>
  <c r="CC53" i="2"/>
  <c r="CM53" i="2" s="1"/>
  <c r="CC54" i="2"/>
  <c r="CM54" i="2" s="1"/>
  <c r="CC55" i="2"/>
  <c r="CC56" i="2"/>
  <c r="CM57" i="2"/>
  <c r="CC58" i="2"/>
  <c r="CM62" i="2"/>
  <c r="CC63" i="2"/>
  <c r="CM65" i="2"/>
  <c r="CC66" i="2"/>
  <c r="CC67" i="2"/>
  <c r="CM67" i="2" s="1"/>
  <c r="CM68" i="2"/>
  <c r="CM69" i="2"/>
  <c r="CC70" i="2"/>
  <c r="CM70" i="2" s="1"/>
  <c r="CM71" i="2"/>
  <c r="CC72" i="2"/>
  <c r="CM72" i="2" s="1"/>
  <c r="CC73" i="2"/>
  <c r="CM73" i="2" s="1"/>
  <c r="CC74" i="2"/>
  <c r="CM74" i="2" s="1"/>
  <c r="CC75" i="2"/>
  <c r="CC77" i="2"/>
  <c r="CC78" i="2"/>
  <c r="CC79" i="2"/>
  <c r="CM79" i="2" s="1"/>
  <c r="CC80" i="2"/>
  <c r="CM81" i="2"/>
  <c r="CM82" i="2"/>
  <c r="CM83" i="2"/>
  <c r="CM84" i="2"/>
  <c r="CC85" i="2"/>
  <c r="CM86" i="2"/>
  <c r="CM87" i="2"/>
  <c r="CM89" i="2"/>
  <c r="CM90" i="2"/>
  <c r="CM91" i="2"/>
  <c r="CM92" i="2"/>
  <c r="CM93" i="2"/>
  <c r="CC94" i="2"/>
  <c r="CM94" i="2" s="1"/>
  <c r="CC95" i="2"/>
  <c r="CM95" i="2" s="1"/>
  <c r="CC97" i="2"/>
  <c r="CC98" i="2"/>
  <c r="CM98" i="2" s="1"/>
  <c r="CC99" i="2"/>
  <c r="CM99" i="2" s="1"/>
  <c r="CC4" i="2"/>
  <c r="CM4" i="2" s="1"/>
  <c r="CM5" i="2"/>
  <c r="CC6" i="2"/>
  <c r="BS8" i="2"/>
  <c r="BS10" i="2"/>
  <c r="BS14" i="2"/>
  <c r="BS15" i="2"/>
  <c r="BS16" i="2"/>
  <c r="BS17" i="2"/>
  <c r="BS18" i="2"/>
  <c r="BS19" i="2"/>
  <c r="BS23" i="2"/>
  <c r="BS24" i="2"/>
  <c r="BS26" i="2"/>
  <c r="BS27" i="2"/>
  <c r="BS29" i="2"/>
  <c r="BS30" i="2"/>
  <c r="BS32" i="2"/>
  <c r="BS33" i="2"/>
  <c r="BS34" i="2"/>
  <c r="BS37" i="2"/>
  <c r="BS40" i="2"/>
  <c r="BS43" i="2"/>
  <c r="BS44" i="2"/>
  <c r="BS49" i="2"/>
  <c r="BS50" i="2"/>
  <c r="BS51" i="2"/>
  <c r="BS52" i="2"/>
  <c r="BS53" i="2"/>
  <c r="BS54" i="2"/>
  <c r="BS55" i="2"/>
  <c r="BS56" i="2"/>
  <c r="BS58" i="2"/>
  <c r="BS63" i="2"/>
  <c r="BS66" i="2"/>
  <c r="BS67" i="2"/>
  <c r="BS70" i="2"/>
  <c r="BS72" i="2"/>
  <c r="BS73" i="2"/>
  <c r="BS74" i="2"/>
  <c r="BS75" i="2"/>
  <c r="BS77" i="2"/>
  <c r="BS80" i="2"/>
  <c r="BS94" i="2"/>
  <c r="BS97" i="2"/>
  <c r="BS6" i="2"/>
  <c r="DV100" i="2"/>
  <c r="DU100" i="2"/>
  <c r="DT100" i="2"/>
  <c r="DV61" i="4" l="1"/>
  <c r="DU61" i="4"/>
  <c r="DT61" i="4"/>
  <c r="DS61" i="4"/>
  <c r="DD5" i="4"/>
  <c r="DD6" i="4"/>
  <c r="DD7" i="4"/>
  <c r="DD10" i="4"/>
  <c r="DD11" i="4"/>
  <c r="DD14" i="4"/>
  <c r="DD15" i="4"/>
  <c r="DD16" i="4"/>
  <c r="DD17" i="4"/>
  <c r="DD18" i="4"/>
  <c r="DD21" i="4"/>
  <c r="DD23" i="4"/>
  <c r="DD24" i="4"/>
  <c r="DD25" i="4"/>
  <c r="DD26" i="4"/>
  <c r="DD27" i="4"/>
  <c r="DD4" i="4"/>
  <c r="DA5" i="4"/>
  <c r="DA6" i="4"/>
  <c r="DA7" i="4"/>
  <c r="DA10" i="4"/>
  <c r="DA11" i="4"/>
  <c r="DA14" i="4"/>
  <c r="DA15" i="4"/>
  <c r="DA16" i="4"/>
  <c r="DA17" i="4"/>
  <c r="DA21" i="4"/>
  <c r="DA23" i="4"/>
  <c r="DA24" i="4"/>
  <c r="DA25" i="4"/>
  <c r="DA26" i="4"/>
  <c r="DA27" i="4"/>
  <c r="DA33" i="4"/>
  <c r="DA34" i="4"/>
  <c r="DA35" i="4"/>
  <c r="DA38" i="4"/>
  <c r="DA41" i="4"/>
  <c r="DA43" i="4"/>
  <c r="DA50" i="4"/>
  <c r="DA51" i="4"/>
  <c r="DA58" i="4"/>
  <c r="DA59" i="4"/>
  <c r="DA4" i="4"/>
  <c r="CX10" i="4"/>
  <c r="CX11" i="4"/>
  <c r="CX14" i="4"/>
  <c r="CX15" i="4"/>
  <c r="CX16" i="4"/>
  <c r="CX18" i="4"/>
  <c r="CX23" i="4"/>
  <c r="CX33" i="4"/>
  <c r="CX43" i="4"/>
  <c r="CX50" i="4"/>
  <c r="CX51" i="4"/>
  <c r="CU25" i="4"/>
  <c r="CU26" i="4"/>
  <c r="CU27" i="4"/>
  <c r="CU33" i="4"/>
  <c r="CU34" i="4"/>
  <c r="CU50" i="4"/>
  <c r="CU51" i="4"/>
  <c r="CU58" i="4"/>
  <c r="CU59" i="4"/>
  <c r="CC5" i="4"/>
  <c r="CC6" i="4"/>
  <c r="CM6" i="4" s="1"/>
  <c r="CC7" i="4"/>
  <c r="CM9" i="4"/>
  <c r="CC10" i="4"/>
  <c r="CC11" i="4"/>
  <c r="CM12" i="4"/>
  <c r="CM13" i="4"/>
  <c r="CC14" i="4"/>
  <c r="CC15" i="4"/>
  <c r="CC16" i="4"/>
  <c r="CC17" i="4"/>
  <c r="CC18" i="4"/>
  <c r="CM19" i="4"/>
  <c r="CM20" i="4"/>
  <c r="CC21" i="4"/>
  <c r="CM21" i="4" s="1"/>
  <c r="CM23" i="4"/>
  <c r="CC24" i="4"/>
  <c r="CC25" i="4"/>
  <c r="CC27" i="4"/>
  <c r="CM28" i="4"/>
  <c r="CM30" i="4"/>
  <c r="CM31" i="4"/>
  <c r="CM32" i="4"/>
  <c r="CC33" i="4"/>
  <c r="CC34" i="4"/>
  <c r="CC35" i="4"/>
  <c r="CM35" i="4" s="1"/>
  <c r="CM36" i="4"/>
  <c r="CM37" i="4"/>
  <c r="CC38" i="4"/>
  <c r="CC41" i="4"/>
  <c r="CM41" i="4" s="1"/>
  <c r="CM42" i="4"/>
  <c r="CC43" i="4"/>
  <c r="CM43" i="4" s="1"/>
  <c r="CM44" i="4"/>
  <c r="CM45" i="4"/>
  <c r="CM46" i="4"/>
  <c r="CM47" i="4"/>
  <c r="CM48" i="4"/>
  <c r="CC50" i="4"/>
  <c r="CC51" i="4"/>
  <c r="CM52" i="4"/>
  <c r="CM53" i="4"/>
  <c r="CM54" i="4"/>
  <c r="CM55" i="4"/>
  <c r="CC56" i="4"/>
  <c r="CM57" i="4"/>
  <c r="CC58" i="4"/>
  <c r="CM58" i="4" s="1"/>
  <c r="CC59" i="4"/>
  <c r="CM59" i="4" s="1"/>
  <c r="CM60" i="4"/>
  <c r="CC4" i="4"/>
  <c r="DD6" i="1"/>
  <c r="DD7" i="1"/>
  <c r="DD8" i="1"/>
  <c r="DD9" i="1"/>
  <c r="DD10" i="1"/>
  <c r="DD11" i="1"/>
  <c r="DD12" i="1"/>
  <c r="DD15" i="1"/>
  <c r="DD21" i="1"/>
  <c r="DD23" i="1"/>
  <c r="DD25" i="1"/>
  <c r="DD26" i="1"/>
  <c r="DD28" i="1"/>
  <c r="DD32" i="1"/>
  <c r="DD35" i="1"/>
  <c r="DD36" i="1"/>
  <c r="DD38" i="1"/>
  <c r="DD39" i="1"/>
  <c r="DD41" i="1"/>
  <c r="DD42" i="1"/>
  <c r="DD43" i="1"/>
  <c r="DD44" i="1"/>
  <c r="DD45" i="1"/>
  <c r="DD46" i="1"/>
  <c r="DD47" i="1"/>
  <c r="DD48" i="1"/>
  <c r="DD50" i="1"/>
  <c r="DD51" i="1"/>
  <c r="DD52" i="1"/>
  <c r="DD54" i="1"/>
  <c r="DD56" i="1"/>
  <c r="DD59" i="1"/>
  <c r="DD60" i="1"/>
  <c r="DD61" i="1"/>
  <c r="DD62" i="1"/>
  <c r="DD66" i="1"/>
  <c r="DD67" i="1"/>
  <c r="DD68" i="1"/>
  <c r="DD69" i="1"/>
  <c r="DD70" i="1"/>
  <c r="DD71" i="1"/>
  <c r="DD72" i="1"/>
  <c r="DD73" i="1"/>
  <c r="DD75" i="1"/>
  <c r="DD78" i="1"/>
  <c r="DD79" i="1"/>
  <c r="DD80" i="1"/>
  <c r="DD82" i="1"/>
  <c r="DD83" i="1"/>
  <c r="DD84" i="1"/>
  <c r="DD87" i="1"/>
  <c r="DD88" i="1"/>
  <c r="DD89" i="1"/>
  <c r="DD92" i="1"/>
  <c r="DD94" i="1"/>
  <c r="DD96" i="1"/>
  <c r="DD97" i="1"/>
  <c r="DD101" i="1"/>
  <c r="DD102" i="1"/>
  <c r="DD103" i="1"/>
  <c r="DD105" i="1"/>
  <c r="DD106" i="1"/>
  <c r="DD107" i="1"/>
  <c r="DD108" i="1"/>
  <c r="DD110" i="1"/>
  <c r="DD111" i="1"/>
  <c r="DD112" i="1"/>
  <c r="DD113" i="1"/>
  <c r="DD114" i="1"/>
  <c r="DD115" i="1"/>
  <c r="DD116" i="1"/>
  <c r="DD117" i="1"/>
  <c r="DD118" i="1"/>
  <c r="DD119" i="1"/>
  <c r="DD120" i="1"/>
  <c r="DD121" i="1"/>
  <c r="DD122" i="1"/>
  <c r="DD125" i="1"/>
  <c r="DD127" i="1"/>
  <c r="DD128" i="1"/>
  <c r="DD130" i="1"/>
  <c r="DD131" i="1"/>
  <c r="DD133" i="1"/>
  <c r="DD142" i="1"/>
  <c r="DD143" i="1"/>
  <c r="DD146" i="1"/>
  <c r="DD148" i="1"/>
  <c r="DD149" i="1"/>
  <c r="DD150" i="1"/>
  <c r="DD151" i="1"/>
  <c r="DD155" i="1"/>
  <c r="DD156" i="1"/>
  <c r="DD157" i="1"/>
  <c r="DD161" i="1"/>
  <c r="DD164" i="1"/>
  <c r="DD165" i="1"/>
  <c r="DD167" i="1"/>
  <c r="DD172" i="1"/>
  <c r="DD173" i="1"/>
  <c r="DD175" i="1"/>
  <c r="DD176" i="1"/>
  <c r="DD184" i="1"/>
  <c r="DD185" i="1"/>
  <c r="DD186" i="1"/>
  <c r="DD187" i="1"/>
  <c r="DD188" i="1"/>
  <c r="DD192" i="1"/>
  <c r="DD193" i="1"/>
  <c r="DD194" i="1"/>
  <c r="DD205" i="1"/>
  <c r="DD206" i="1"/>
  <c r="DD207" i="1"/>
  <c r="DD210" i="1"/>
  <c r="DD211" i="1"/>
  <c r="DD212" i="1"/>
  <c r="DD213" i="1"/>
  <c r="DD214" i="1"/>
  <c r="DD215" i="1"/>
  <c r="DD216" i="1"/>
  <c r="DD217" i="1"/>
  <c r="DD219" i="1"/>
  <c r="DD220" i="1"/>
  <c r="DD5" i="1"/>
  <c r="DE5" i="1"/>
  <c r="DA36" i="1"/>
  <c r="DA38" i="1"/>
  <c r="DA39" i="1"/>
  <c r="DA41" i="1"/>
  <c r="DA42" i="1"/>
  <c r="DA43" i="1"/>
  <c r="DA44" i="1"/>
  <c r="DA45" i="1"/>
  <c r="DA46" i="1"/>
  <c r="DA47" i="1"/>
  <c r="DA50" i="1"/>
  <c r="DA51" i="1"/>
  <c r="DA52" i="1"/>
  <c r="DA54" i="1"/>
  <c r="DA56" i="1"/>
  <c r="DA59" i="1"/>
  <c r="DA60" i="1"/>
  <c r="DA61" i="1"/>
  <c r="DA62" i="1"/>
  <c r="DA65" i="1"/>
  <c r="DA66" i="1"/>
  <c r="DA67" i="1"/>
  <c r="DA68" i="1"/>
  <c r="DA69" i="1"/>
  <c r="DA70" i="1"/>
  <c r="DA71" i="1"/>
  <c r="DA72" i="1"/>
  <c r="DA73" i="1"/>
  <c r="DA74" i="1"/>
  <c r="DA75" i="1"/>
  <c r="DA78" i="1"/>
  <c r="DA79" i="1"/>
  <c r="DA80" i="1"/>
  <c r="DA82" i="1"/>
  <c r="DA83" i="1"/>
  <c r="DA84" i="1"/>
  <c r="DA87" i="1"/>
  <c r="DA88" i="1"/>
  <c r="DA89" i="1"/>
  <c r="DA91" i="1"/>
  <c r="DA92" i="1"/>
  <c r="DA94" i="1"/>
  <c r="DA96" i="1"/>
  <c r="DA97" i="1"/>
  <c r="DA101" i="1"/>
  <c r="DA102" i="1"/>
  <c r="DA103" i="1"/>
  <c r="DA105" i="1"/>
  <c r="DA106" i="1"/>
  <c r="DA107" i="1"/>
  <c r="DA108" i="1"/>
  <c r="DA110" i="1"/>
  <c r="DA111" i="1"/>
  <c r="DA112" i="1"/>
  <c r="DA113" i="1"/>
  <c r="DA114" i="1"/>
  <c r="DA115" i="1"/>
  <c r="DA116" i="1"/>
  <c r="DA117" i="1"/>
  <c r="DA118" i="1"/>
  <c r="DA119" i="1"/>
  <c r="DA120" i="1"/>
  <c r="DA121" i="1"/>
  <c r="DA122" i="1"/>
  <c r="DA125" i="1"/>
  <c r="DA127" i="1"/>
  <c r="DA128" i="1"/>
  <c r="DA130" i="1"/>
  <c r="DA131" i="1"/>
  <c r="DA133" i="1"/>
  <c r="DA140" i="1"/>
  <c r="DA142" i="1"/>
  <c r="DA143" i="1"/>
  <c r="DA146" i="1"/>
  <c r="DA148" i="1"/>
  <c r="DA149" i="1"/>
  <c r="DA150" i="1"/>
  <c r="DA151" i="1"/>
  <c r="DA155" i="1"/>
  <c r="DA156" i="1"/>
  <c r="DA157" i="1"/>
  <c r="DA161" i="1"/>
  <c r="DA164" i="1"/>
  <c r="DA165" i="1"/>
  <c r="DA167" i="1"/>
  <c r="DA172" i="1"/>
  <c r="DA173" i="1"/>
  <c r="DA175" i="1"/>
  <c r="DA176" i="1"/>
  <c r="DA183" i="1"/>
  <c r="DA184" i="1"/>
  <c r="DA185" i="1"/>
  <c r="DA186" i="1"/>
  <c r="DA187" i="1"/>
  <c r="DA188" i="1"/>
  <c r="DA192" i="1"/>
  <c r="DA193" i="1"/>
  <c r="DA194" i="1"/>
  <c r="DA205" i="1"/>
  <c r="DA206" i="1"/>
  <c r="DA207" i="1"/>
  <c r="DA210" i="1"/>
  <c r="DA211" i="1"/>
  <c r="DA212" i="1"/>
  <c r="DA213" i="1"/>
  <c r="DA214" i="1"/>
  <c r="DA215" i="1"/>
  <c r="DA216" i="1"/>
  <c r="DA217" i="1"/>
  <c r="DA219" i="1"/>
  <c r="DA220" i="1"/>
  <c r="DA6" i="1"/>
  <c r="DA7" i="1"/>
  <c r="DA8" i="1"/>
  <c r="DA9" i="1"/>
  <c r="DA10" i="1"/>
  <c r="DA11" i="1"/>
  <c r="DA12" i="1"/>
  <c r="DA21" i="1"/>
  <c r="DA23" i="1"/>
  <c r="DA25" i="1"/>
  <c r="DA26" i="1"/>
  <c r="DA28" i="1"/>
  <c r="DA32" i="1"/>
  <c r="DA35" i="1"/>
  <c r="DA5" i="1"/>
  <c r="CZ5" i="1"/>
  <c r="CU28" i="1"/>
  <c r="CU32" i="1"/>
  <c r="CU35" i="1"/>
  <c r="CU36" i="1"/>
  <c r="CU38" i="1"/>
  <c r="CU39" i="1"/>
  <c r="CU41" i="1"/>
  <c r="CU42" i="1"/>
  <c r="CU43" i="1"/>
  <c r="CU44" i="1"/>
  <c r="CU45" i="1"/>
  <c r="CU46" i="1"/>
  <c r="CU47" i="1"/>
  <c r="CU48" i="1"/>
  <c r="CU50" i="1"/>
  <c r="CU51" i="1"/>
  <c r="CU52" i="1"/>
  <c r="CU54" i="1"/>
  <c r="CU56" i="1"/>
  <c r="CU59" i="1"/>
  <c r="CU62" i="1"/>
  <c r="CU66" i="1"/>
  <c r="CU67" i="1"/>
  <c r="CU68" i="1"/>
  <c r="CU69" i="1"/>
  <c r="CU70" i="1"/>
  <c r="CU71" i="1"/>
  <c r="CU72" i="1"/>
  <c r="CU73" i="1"/>
  <c r="CU74" i="1"/>
  <c r="CU75" i="1"/>
  <c r="CU78" i="1"/>
  <c r="CU79" i="1"/>
  <c r="CU80" i="1"/>
  <c r="CU82" i="1"/>
  <c r="CU83" i="1"/>
  <c r="CU84" i="1"/>
  <c r="CU87" i="1"/>
  <c r="CU88" i="1"/>
  <c r="CU89" i="1"/>
  <c r="CU92" i="1"/>
  <c r="CU94" i="1"/>
  <c r="CU96" i="1"/>
  <c r="CU97" i="1"/>
  <c r="CU101" i="1"/>
  <c r="CU102" i="1"/>
  <c r="CU103" i="1"/>
  <c r="CU105" i="1"/>
  <c r="CU106" i="1"/>
  <c r="CU107" i="1"/>
  <c r="CU108" i="1"/>
  <c r="CU110" i="1"/>
  <c r="CU111" i="1"/>
  <c r="CU112" i="1"/>
  <c r="CU113" i="1"/>
  <c r="CU114" i="1"/>
  <c r="CU115" i="1"/>
  <c r="CU116" i="1"/>
  <c r="CU117" i="1"/>
  <c r="CU118" i="1"/>
  <c r="CU119" i="1"/>
  <c r="CU120" i="1"/>
  <c r="CU122" i="1"/>
  <c r="CU127" i="1"/>
  <c r="CU128" i="1"/>
  <c r="CU130" i="1"/>
  <c r="CU131" i="1"/>
  <c r="CU133" i="1"/>
  <c r="CU140" i="1"/>
  <c r="CU142" i="1"/>
  <c r="CU143" i="1"/>
  <c r="CU146" i="1"/>
  <c r="CU148" i="1"/>
  <c r="CU149" i="1"/>
  <c r="CU150" i="1"/>
  <c r="CU151" i="1"/>
  <c r="CU155" i="1"/>
  <c r="CU156" i="1"/>
  <c r="CU157" i="1"/>
  <c r="CU161" i="1"/>
  <c r="CU164" i="1"/>
  <c r="CU165" i="1"/>
  <c r="CU167" i="1"/>
  <c r="CU172" i="1"/>
  <c r="CU173" i="1"/>
  <c r="CU175" i="1"/>
  <c r="CU183" i="1"/>
  <c r="CU184" i="1"/>
  <c r="CU185" i="1"/>
  <c r="CU186" i="1"/>
  <c r="CU187" i="1"/>
  <c r="CU188" i="1"/>
  <c r="CU192" i="1"/>
  <c r="CU193" i="1"/>
  <c r="CU194" i="1"/>
  <c r="CU205" i="1"/>
  <c r="CU206" i="1"/>
  <c r="CU207" i="1"/>
  <c r="CU210" i="1"/>
  <c r="CU211" i="1"/>
  <c r="CU213" i="1"/>
  <c r="CU215" i="1"/>
  <c r="CU216" i="1"/>
  <c r="CU217" i="1"/>
  <c r="CU219" i="1"/>
  <c r="CU220" i="1"/>
  <c r="CU6" i="1"/>
  <c r="CU7" i="1"/>
  <c r="CU8" i="1"/>
  <c r="CU9" i="1"/>
  <c r="CU10" i="1"/>
  <c r="CU11" i="1"/>
  <c r="CU21" i="1"/>
  <c r="CU23" i="1"/>
  <c r="CU25" i="1"/>
  <c r="CU26" i="1"/>
  <c r="CU5" i="1"/>
  <c r="CT5" i="1"/>
  <c r="CC6" i="1"/>
  <c r="CC7" i="1"/>
  <c r="CC8" i="1"/>
  <c r="CC9" i="1"/>
  <c r="CC10" i="1"/>
  <c r="CM10" i="1" s="1"/>
  <c r="CC11" i="1"/>
  <c r="CC12" i="1"/>
  <c r="CM12" i="1" s="1"/>
  <c r="CC21" i="1"/>
  <c r="CC23" i="1"/>
  <c r="CM24" i="1"/>
  <c r="CC25" i="1"/>
  <c r="CC26" i="1"/>
  <c r="CM27" i="1"/>
  <c r="CC28" i="1"/>
  <c r="CM29" i="1"/>
  <c r="CM30" i="1"/>
  <c r="CC32" i="1"/>
  <c r="CM32" i="1" s="1"/>
  <c r="CM33" i="1"/>
  <c r="CC35" i="1"/>
  <c r="CC36" i="1"/>
  <c r="CC38" i="1"/>
  <c r="CM38" i="1" s="1"/>
  <c r="CC39" i="1"/>
  <c r="CM40" i="1"/>
  <c r="CC41" i="1"/>
  <c r="CC42" i="1"/>
  <c r="CC43" i="1"/>
  <c r="CC44" i="1"/>
  <c r="CC45" i="1"/>
  <c r="CC46" i="1"/>
  <c r="CC47" i="1"/>
  <c r="CC48" i="1"/>
  <c r="CM49" i="1"/>
  <c r="CC50" i="1"/>
  <c r="CC51" i="1"/>
  <c r="CC52" i="1"/>
  <c r="CM53" i="1"/>
  <c r="CC54" i="1"/>
  <c r="CM55" i="1"/>
  <c r="CC56" i="1"/>
  <c r="CM56" i="1" s="1"/>
  <c r="CM57" i="1"/>
  <c r="CM58" i="1"/>
  <c r="CC59" i="1"/>
  <c r="CM59" i="1" s="1"/>
  <c r="CC61" i="1"/>
  <c r="CC62" i="1"/>
  <c r="CC65" i="1"/>
  <c r="CM65" i="1" s="1"/>
  <c r="CC66" i="1"/>
  <c r="CC67" i="1"/>
  <c r="CC68" i="1"/>
  <c r="CC69" i="1"/>
  <c r="CC70" i="1"/>
  <c r="CM70" i="1" s="1"/>
  <c r="CC71" i="1"/>
  <c r="CC72" i="1"/>
  <c r="CC73" i="1"/>
  <c r="CC74" i="1"/>
  <c r="CC75" i="1"/>
  <c r="CM77" i="1"/>
  <c r="CC78" i="1"/>
  <c r="CC79" i="1"/>
  <c r="CC80" i="1"/>
  <c r="CM81" i="1"/>
  <c r="CC82" i="1"/>
  <c r="CC83" i="1"/>
  <c r="CC84" i="1"/>
  <c r="CC87" i="1"/>
  <c r="CC88" i="1"/>
  <c r="CM88" i="1" s="1"/>
  <c r="CC89" i="1"/>
  <c r="CC92" i="1"/>
  <c r="CC94" i="1"/>
  <c r="CM94" i="1" s="1"/>
  <c r="CC96" i="1"/>
  <c r="CC97" i="1"/>
  <c r="CM98" i="1"/>
  <c r="CM99" i="1"/>
  <c r="CM100" i="1"/>
  <c r="CC101" i="1"/>
  <c r="CC102" i="1"/>
  <c r="CC103" i="1"/>
  <c r="CM103" i="1" s="1"/>
  <c r="CC105" i="1"/>
  <c r="CC106" i="1"/>
  <c r="CC107" i="1"/>
  <c r="CM107" i="1" s="1"/>
  <c r="CC108" i="1"/>
  <c r="CM108" i="1" s="1"/>
  <c r="CC110" i="1"/>
  <c r="CC111" i="1"/>
  <c r="CC112" i="1"/>
  <c r="CC113" i="1"/>
  <c r="CC114" i="1"/>
  <c r="CC115" i="1"/>
  <c r="CC116" i="1"/>
  <c r="CC117" i="1"/>
  <c r="CC118" i="1"/>
  <c r="CC119" i="1"/>
  <c r="CC120" i="1"/>
  <c r="CC121" i="1"/>
  <c r="CC122" i="1"/>
  <c r="CM123" i="1"/>
  <c r="CM124" i="1"/>
  <c r="CC125" i="1"/>
  <c r="CC127" i="1"/>
  <c r="CC128" i="1"/>
  <c r="CM129" i="1"/>
  <c r="CC130" i="1"/>
  <c r="CC131" i="1"/>
  <c r="CM132" i="1"/>
  <c r="CC133" i="1"/>
  <c r="CM139" i="1"/>
  <c r="CC140" i="1"/>
  <c r="CM141" i="1"/>
  <c r="CC142" i="1"/>
  <c r="CC143" i="1"/>
  <c r="CM145" i="1"/>
  <c r="CC146" i="1"/>
  <c r="CC148" i="1"/>
  <c r="CC149" i="1"/>
  <c r="CC150" i="1"/>
  <c r="CC151" i="1"/>
  <c r="CM154" i="1"/>
  <c r="CC155" i="1"/>
  <c r="CC156" i="1"/>
  <c r="CC157" i="1"/>
  <c r="CM157" i="1" s="1"/>
  <c r="CM158" i="1"/>
  <c r="CM159" i="1"/>
  <c r="CM160" i="1"/>
  <c r="CC161" i="1"/>
  <c r="CM162" i="1"/>
  <c r="CM163" i="1"/>
  <c r="CC164" i="1"/>
  <c r="CC165" i="1"/>
  <c r="CC167" i="1"/>
  <c r="CC172" i="1"/>
  <c r="CC174" i="1"/>
  <c r="CM174" i="1" s="1"/>
  <c r="CC175" i="1"/>
  <c r="CC176" i="1"/>
  <c r="CC183" i="1"/>
  <c r="CM183" i="1" s="1"/>
  <c r="CC184" i="1"/>
  <c r="CC185" i="1"/>
  <c r="CC186" i="1"/>
  <c r="CC187" i="1"/>
  <c r="CC188" i="1"/>
  <c r="CM188" i="1" s="1"/>
  <c r="CM189" i="1"/>
  <c r="CM191" i="1"/>
  <c r="CC192" i="1"/>
  <c r="CC193" i="1"/>
  <c r="CC194" i="1"/>
  <c r="CM201" i="1"/>
  <c r="CC205" i="1"/>
  <c r="CC206" i="1"/>
  <c r="CC207" i="1"/>
  <c r="CM207" i="1" s="1"/>
  <c r="CC208" i="1"/>
  <c r="CC210" i="1"/>
  <c r="CC211" i="1"/>
  <c r="CC212" i="1"/>
  <c r="CC213" i="1"/>
  <c r="CC214" i="1"/>
  <c r="CC215" i="1"/>
  <c r="CM215" i="1" s="1"/>
  <c r="CC216" i="1"/>
  <c r="CM216" i="1" s="1"/>
  <c r="CC217" i="1"/>
  <c r="CM217" i="1" s="1"/>
  <c r="CM218" i="1"/>
  <c r="CC219" i="1"/>
  <c r="CC220" i="1"/>
  <c r="CM220" i="1" s="1"/>
  <c r="CC5" i="1"/>
  <c r="CB5" i="1"/>
  <c r="DA222" i="1" l="1"/>
  <c r="CX62" i="4"/>
  <c r="CU62" i="4"/>
  <c r="DA62" i="4"/>
  <c r="DD62" i="4"/>
  <c r="CU222" i="1"/>
  <c r="DD222" i="1"/>
  <c r="CM5" i="1"/>
  <c r="BS6" i="1"/>
  <c r="BS7" i="1"/>
  <c r="BS8" i="1"/>
  <c r="BS9" i="1"/>
  <c r="BS21" i="1"/>
  <c r="BS23" i="1"/>
  <c r="BS25" i="1"/>
  <c r="BS26" i="1"/>
  <c r="BS35" i="1"/>
  <c r="BS39" i="1"/>
  <c r="BS41" i="1"/>
  <c r="BS42" i="1"/>
  <c r="BS43" i="1"/>
  <c r="BS44" i="1"/>
  <c r="BS45" i="1"/>
  <c r="BS46" i="1"/>
  <c r="BS47" i="1"/>
  <c r="BS48" i="1"/>
  <c r="BS50" i="1"/>
  <c r="BS51" i="1"/>
  <c r="BS52" i="1"/>
  <c r="BS61" i="1"/>
  <c r="BS62" i="1"/>
  <c r="BS73" i="1"/>
  <c r="BS74" i="1"/>
  <c r="BS78" i="1"/>
  <c r="BS79" i="1"/>
  <c r="BS80" i="1"/>
  <c r="BS82" i="1"/>
  <c r="BS83" i="1"/>
  <c r="BS84" i="1"/>
  <c r="BS87" i="1"/>
  <c r="BS89" i="1"/>
  <c r="BS91" i="1"/>
  <c r="BS92" i="1"/>
  <c r="BS96" i="1"/>
  <c r="BS97" i="1"/>
  <c r="BS101" i="1"/>
  <c r="BS102" i="1"/>
  <c r="BS105" i="1"/>
  <c r="BS106" i="1"/>
  <c r="BS110" i="1"/>
  <c r="BS111" i="1"/>
  <c r="BS112" i="1"/>
  <c r="BS113" i="1"/>
  <c r="BS114" i="1"/>
  <c r="BS115" i="1"/>
  <c r="BS116" i="1"/>
  <c r="BS117" i="1"/>
  <c r="BS118" i="1"/>
  <c r="BS119" i="1"/>
  <c r="BS120" i="1"/>
  <c r="BS121" i="1"/>
  <c r="BS122" i="1"/>
  <c r="BS125" i="1"/>
  <c r="BS127" i="1"/>
  <c r="BS128" i="1"/>
  <c r="BS130" i="1"/>
  <c r="BS131" i="1"/>
  <c r="BS133" i="1"/>
  <c r="BS140" i="1"/>
  <c r="BS142" i="1"/>
  <c r="BS143" i="1"/>
  <c r="BS146" i="1"/>
  <c r="BS148" i="1"/>
  <c r="BS149" i="1"/>
  <c r="BS150" i="1"/>
  <c r="BS151" i="1"/>
  <c r="BS155" i="1"/>
  <c r="BS156" i="1"/>
  <c r="BS161" i="1"/>
  <c r="BS164" i="1"/>
  <c r="BS165" i="1"/>
  <c r="BS167" i="1"/>
  <c r="BS172" i="1"/>
  <c r="BS173" i="1"/>
  <c r="BS175" i="1"/>
  <c r="BS176" i="1"/>
  <c r="BS184" i="1"/>
  <c r="BS185" i="1"/>
  <c r="BS186" i="1"/>
  <c r="BS187" i="1"/>
  <c r="BS192" i="1"/>
  <c r="BS193" i="1"/>
  <c r="BS194" i="1"/>
  <c r="BS205" i="1"/>
  <c r="BS206" i="1"/>
  <c r="BS210" i="1"/>
  <c r="BS211" i="1"/>
  <c r="BS212" i="1"/>
  <c r="BS213" i="1"/>
  <c r="BS5" i="1"/>
  <c r="CX6" i="1" l="1"/>
  <c r="CX7" i="1"/>
  <c r="CX8" i="1"/>
  <c r="CX11" i="1"/>
  <c r="CX12" i="1"/>
  <c r="CX21" i="1"/>
  <c r="CX23" i="1"/>
  <c r="CX25" i="1"/>
  <c r="CX26" i="1"/>
  <c r="CX28" i="1"/>
  <c r="CX32" i="1"/>
  <c r="CX35" i="1"/>
  <c r="CX36" i="1"/>
  <c r="CX38" i="1"/>
  <c r="CX39" i="1"/>
  <c r="CX41" i="1"/>
  <c r="CX42" i="1"/>
  <c r="CX43" i="1"/>
  <c r="CX44" i="1"/>
  <c r="CX45" i="1"/>
  <c r="CX46" i="1"/>
  <c r="CX47" i="1"/>
  <c r="CX48" i="1"/>
  <c r="CX50" i="1"/>
  <c r="CX51" i="1"/>
  <c r="CX52" i="1"/>
  <c r="CX54" i="1"/>
  <c r="CX56" i="1"/>
  <c r="CX59" i="1"/>
  <c r="CX61" i="1"/>
  <c r="CX62" i="1"/>
  <c r="CX65" i="1"/>
  <c r="CX66" i="1"/>
  <c r="CX67" i="1"/>
  <c r="CX68" i="1"/>
  <c r="CX69" i="1"/>
  <c r="CX70" i="1"/>
  <c r="CX71" i="1"/>
  <c r="CX72" i="1"/>
  <c r="CX73" i="1"/>
  <c r="CX74" i="1"/>
  <c r="CX75" i="1"/>
  <c r="CX78" i="1"/>
  <c r="CX79" i="1"/>
  <c r="CX80" i="1"/>
  <c r="CX82" i="1"/>
  <c r="CX83" i="1"/>
  <c r="CX84" i="1"/>
  <c r="CX87" i="1"/>
  <c r="CX88" i="1"/>
  <c r="CX89" i="1"/>
  <c r="CX92" i="1"/>
  <c r="CX94" i="1"/>
  <c r="CX96" i="1"/>
  <c r="CX97" i="1"/>
  <c r="CX101" i="1"/>
  <c r="CX102" i="1"/>
  <c r="CX103" i="1"/>
  <c r="CX105" i="1"/>
  <c r="CX106" i="1"/>
  <c r="CX107" i="1"/>
  <c r="CX108" i="1"/>
  <c r="CX110" i="1"/>
  <c r="CX111" i="1"/>
  <c r="CX112" i="1"/>
  <c r="CX113" i="1"/>
  <c r="CX114" i="1"/>
  <c r="CX115" i="1"/>
  <c r="CX116" i="1"/>
  <c r="CX117" i="1"/>
  <c r="CX118" i="1"/>
  <c r="CX119" i="1"/>
  <c r="CX120" i="1"/>
  <c r="CX121" i="1"/>
  <c r="CX122" i="1"/>
  <c r="CX125" i="1"/>
  <c r="CX127" i="1"/>
  <c r="CX128" i="1"/>
  <c r="CX130" i="1"/>
  <c r="CX131" i="1"/>
  <c r="CX133" i="1"/>
  <c r="CX140" i="1"/>
  <c r="CX142" i="1"/>
  <c r="CX143" i="1"/>
  <c r="CX146" i="1"/>
  <c r="CX148" i="1"/>
  <c r="CX149" i="1"/>
  <c r="CX150" i="1"/>
  <c r="CX151" i="1"/>
  <c r="CX155" i="1"/>
  <c r="CX156" i="1"/>
  <c r="CX157" i="1"/>
  <c r="CX161" i="1"/>
  <c r="CX164" i="1"/>
  <c r="CX165" i="1"/>
  <c r="CX167" i="1"/>
  <c r="CX172" i="1"/>
  <c r="CX173" i="1"/>
  <c r="CX175" i="1"/>
  <c r="CX176" i="1"/>
  <c r="CX183" i="1"/>
  <c r="CX184" i="1"/>
  <c r="CX185" i="1"/>
  <c r="CX186" i="1"/>
  <c r="CX187" i="1"/>
  <c r="CX188" i="1"/>
  <c r="CX192" i="1"/>
  <c r="CX193" i="1"/>
  <c r="CX194" i="1"/>
  <c r="CX205" i="1"/>
  <c r="CX206" i="1"/>
  <c r="CX207" i="1"/>
  <c r="CX210" i="1"/>
  <c r="CX211" i="1"/>
  <c r="CX212" i="1"/>
  <c r="CX213" i="1"/>
  <c r="CX214" i="1"/>
  <c r="CX215" i="1"/>
  <c r="CX216" i="1"/>
  <c r="CX219" i="1"/>
  <c r="CX220" i="1"/>
  <c r="CX5" i="1"/>
  <c r="CW5" i="1"/>
  <c r="BS5" i="4"/>
  <c r="BS7" i="4"/>
  <c r="BS10" i="4"/>
  <c r="BS11" i="4"/>
  <c r="BS14" i="4"/>
  <c r="BS15" i="4"/>
  <c r="BS16" i="4"/>
  <c r="BS17" i="4"/>
  <c r="BS18" i="4"/>
  <c r="BS24" i="4"/>
  <c r="BS25" i="4"/>
  <c r="BS27" i="4"/>
  <c r="BS33" i="4"/>
  <c r="BS34" i="4"/>
  <c r="BS35" i="4"/>
  <c r="BS38" i="4"/>
  <c r="BS41" i="4"/>
  <c r="BS50" i="4"/>
  <c r="BS51" i="4"/>
  <c r="BS4" i="4"/>
  <c r="BF61" i="4"/>
  <c r="BF62" i="4"/>
  <c r="DV221" i="1"/>
  <c r="DU221" i="1"/>
  <c r="DT221" i="1"/>
  <c r="DS221" i="1"/>
  <c r="DF6" i="1"/>
  <c r="DF7" i="1"/>
  <c r="DF8" i="1"/>
  <c r="DF9" i="1"/>
  <c r="DF11" i="1"/>
  <c r="DF15" i="1"/>
  <c r="DF17" i="1"/>
  <c r="DF21" i="1"/>
  <c r="DF23" i="1"/>
  <c r="DF25" i="1"/>
  <c r="DF26" i="1"/>
  <c r="DF28" i="1"/>
  <c r="DF35" i="1"/>
  <c r="DF36" i="1"/>
  <c r="DF39" i="1"/>
  <c r="DF41" i="1"/>
  <c r="DF42" i="1"/>
  <c r="DF43" i="1"/>
  <c r="DF44" i="1"/>
  <c r="DF45" i="1"/>
  <c r="DF46" i="1"/>
  <c r="DF47" i="1"/>
  <c r="DF48" i="1"/>
  <c r="DF50" i="1"/>
  <c r="DF51" i="1"/>
  <c r="DF52" i="1"/>
  <c r="DF54" i="1"/>
  <c r="DF61" i="1"/>
  <c r="DF62" i="1"/>
  <c r="DF66" i="1"/>
  <c r="DF67" i="1"/>
  <c r="DF68" i="1"/>
  <c r="DF69" i="1"/>
  <c r="DF71" i="1"/>
  <c r="DF72" i="1"/>
  <c r="DF73" i="1"/>
  <c r="DF74" i="1"/>
  <c r="DF75" i="1"/>
  <c r="DF78" i="1"/>
  <c r="DF79" i="1"/>
  <c r="DF80" i="1"/>
  <c r="DF82" i="1"/>
  <c r="DF83" i="1"/>
  <c r="DF84" i="1"/>
  <c r="DF87" i="1"/>
  <c r="DF89" i="1"/>
  <c r="DF96" i="1"/>
  <c r="DF97" i="1"/>
  <c r="DF101" i="1"/>
  <c r="DF102" i="1"/>
  <c r="DF105" i="1"/>
  <c r="DF106" i="1"/>
  <c r="DF110" i="1"/>
  <c r="DF111" i="1"/>
  <c r="DF112" i="1"/>
  <c r="DF113" i="1"/>
  <c r="DF114" i="1"/>
  <c r="DF115" i="1"/>
  <c r="DF116" i="1"/>
  <c r="DF117" i="1"/>
  <c r="DF118" i="1"/>
  <c r="DF119" i="1"/>
  <c r="DF120" i="1"/>
  <c r="DF121" i="1"/>
  <c r="DF122" i="1"/>
  <c r="DF125" i="1"/>
  <c r="DF127" i="1"/>
  <c r="DF128" i="1"/>
  <c r="DF130" i="1"/>
  <c r="DF131" i="1"/>
  <c r="DF133" i="1"/>
  <c r="DF140" i="1"/>
  <c r="DF142" i="1"/>
  <c r="DF143" i="1"/>
  <c r="DF146" i="1"/>
  <c r="DF148" i="1"/>
  <c r="DF149" i="1"/>
  <c r="DF150" i="1"/>
  <c r="DF151" i="1"/>
  <c r="DF155" i="1"/>
  <c r="DF156" i="1"/>
  <c r="DF161" i="1"/>
  <c r="DF164" i="1"/>
  <c r="DF165" i="1"/>
  <c r="DF167" i="1"/>
  <c r="DF172" i="1"/>
  <c r="DF173" i="1"/>
  <c r="DF175" i="1"/>
  <c r="DF176" i="1"/>
  <c r="DF184" i="1"/>
  <c r="DF185" i="1"/>
  <c r="DF186" i="1"/>
  <c r="DF187" i="1"/>
  <c r="DF192" i="1"/>
  <c r="DF193" i="1"/>
  <c r="DF194" i="1"/>
  <c r="DF206" i="1"/>
  <c r="DF210" i="1"/>
  <c r="DF211" i="1"/>
  <c r="DF212" i="1"/>
  <c r="DF5" i="1"/>
  <c r="DE7" i="1"/>
  <c r="DE9" i="1"/>
  <c r="DE11" i="1"/>
  <c r="DE15" i="1"/>
  <c r="DE23" i="1"/>
  <c r="DE25" i="1"/>
  <c r="DE26" i="1"/>
  <c r="DE28" i="1"/>
  <c r="DE35" i="1"/>
  <c r="DE36" i="1"/>
  <c r="DE41" i="1"/>
  <c r="DE45" i="1"/>
  <c r="DE47" i="1"/>
  <c r="DE48" i="1"/>
  <c r="DE50" i="1"/>
  <c r="DE51" i="1"/>
  <c r="DE52" i="1"/>
  <c r="DE54" i="1"/>
  <c r="DE61" i="1"/>
  <c r="DE62" i="1"/>
  <c r="DE69" i="1"/>
  <c r="DE71" i="1"/>
  <c r="DE73" i="1"/>
  <c r="DE74" i="1"/>
  <c r="DE75" i="1"/>
  <c r="DE78" i="1"/>
  <c r="DE79" i="1"/>
  <c r="DE80" i="1"/>
  <c r="DE82" i="1"/>
  <c r="DE83" i="1"/>
  <c r="DE87" i="1"/>
  <c r="DE89" i="1"/>
  <c r="DE91" i="1"/>
  <c r="DE92" i="1"/>
  <c r="DE97" i="1"/>
  <c r="DE101" i="1"/>
  <c r="DE105" i="1"/>
  <c r="DE106" i="1"/>
  <c r="DE110" i="1"/>
  <c r="DE111" i="1"/>
  <c r="DE112" i="1"/>
  <c r="DE113" i="1"/>
  <c r="DE114" i="1"/>
  <c r="DE115" i="1"/>
  <c r="DE116" i="1"/>
  <c r="DE117" i="1"/>
  <c r="DE118" i="1"/>
  <c r="DE119" i="1"/>
  <c r="DE120" i="1"/>
  <c r="DE121" i="1"/>
  <c r="DE125" i="1"/>
  <c r="DE127" i="1"/>
  <c r="DE128" i="1"/>
  <c r="DE130" i="1"/>
  <c r="DE140" i="1"/>
  <c r="DE142" i="1"/>
  <c r="DE143" i="1"/>
  <c r="DE148" i="1"/>
  <c r="DE149" i="1"/>
  <c r="DE150" i="1"/>
  <c r="DE155" i="1"/>
  <c r="DE156" i="1"/>
  <c r="DE161" i="1"/>
  <c r="DE164" i="1"/>
  <c r="DE165" i="1"/>
  <c r="DE167" i="1"/>
  <c r="DE172" i="1"/>
  <c r="DE173" i="1"/>
  <c r="DE175" i="1"/>
  <c r="DE176" i="1"/>
  <c r="DE184" i="1"/>
  <c r="DE185" i="1"/>
  <c r="DE187" i="1"/>
  <c r="DE192" i="1"/>
  <c r="DE193" i="1"/>
  <c r="DE194" i="1"/>
  <c r="DE206" i="1"/>
  <c r="DE210" i="1"/>
  <c r="DE211" i="1"/>
  <c r="DE212" i="1"/>
  <c r="DE213" i="1"/>
  <c r="DE219" i="1"/>
  <c r="DE222" i="1" l="1"/>
  <c r="DF222" i="1"/>
  <c r="CX222" i="1"/>
  <c r="DC75" i="2"/>
  <c r="CZ75" i="2"/>
  <c r="CW75" i="2"/>
  <c r="CT75" i="2"/>
  <c r="CQ75" i="2"/>
  <c r="CB75" i="2"/>
  <c r="CM75" i="2" s="1"/>
  <c r="BY75" i="2"/>
  <c r="DC28" i="2" l="1"/>
  <c r="DB28" i="2"/>
  <c r="CZ28" i="2"/>
  <c r="CY28" i="2"/>
  <c r="CW28" i="2"/>
  <c r="CV28" i="2"/>
  <c r="CT28" i="2"/>
  <c r="CS28" i="2"/>
  <c r="CR28" i="2"/>
  <c r="CB28" i="2"/>
  <c r="CM28" i="2" s="1"/>
  <c r="CA28" i="2"/>
  <c r="BZ28" i="2"/>
  <c r="DC76" i="1"/>
  <c r="CZ76" i="1"/>
  <c r="CW76" i="1"/>
  <c r="CT76" i="1"/>
  <c r="CB76" i="1"/>
  <c r="DC20" i="3"/>
  <c r="CZ20" i="3"/>
  <c r="CW20" i="3"/>
  <c r="CT20" i="3"/>
  <c r="CB20" i="3"/>
  <c r="CM20" i="3" s="1"/>
  <c r="DC75" i="1"/>
  <c r="CZ75" i="1"/>
  <c r="CW75" i="1"/>
  <c r="CT75" i="1"/>
  <c r="CB75" i="1"/>
  <c r="CM75" i="1" s="1"/>
  <c r="DC26" i="2"/>
  <c r="DB26" i="2"/>
  <c r="CZ26" i="2"/>
  <c r="CY26" i="2"/>
  <c r="CW26" i="2"/>
  <c r="CV26" i="2"/>
  <c r="CT26" i="2"/>
  <c r="CS26" i="2"/>
  <c r="CR26" i="2"/>
  <c r="CQ26" i="2"/>
  <c r="CP26" i="2"/>
  <c r="CO26" i="2"/>
  <c r="CN26" i="2"/>
  <c r="CB26" i="2"/>
  <c r="CM26" i="2" s="1"/>
  <c r="CA26" i="2"/>
  <c r="BZ26" i="2"/>
  <c r="BY26" i="2"/>
  <c r="BX26" i="2"/>
  <c r="BW26" i="2"/>
  <c r="BV26" i="2"/>
  <c r="BU26" i="2"/>
  <c r="BT26" i="2"/>
  <c r="DC46" i="3"/>
  <c r="DB46" i="3"/>
  <c r="CZ46" i="3"/>
  <c r="CY46" i="3"/>
  <c r="CW46" i="3"/>
  <c r="CV46" i="3"/>
  <c r="CT46" i="3"/>
  <c r="CS46" i="3"/>
  <c r="CQ46" i="3"/>
  <c r="CP46" i="3"/>
  <c r="CO46" i="3"/>
  <c r="CN46" i="3"/>
  <c r="CB46" i="3"/>
  <c r="CM46" i="3" s="1"/>
  <c r="CA46" i="3"/>
  <c r="BY46" i="3"/>
  <c r="BX46" i="3"/>
  <c r="BW46" i="3"/>
  <c r="BV46" i="3"/>
  <c r="BU46" i="3"/>
  <c r="CF46" i="3" s="1"/>
  <c r="BT46" i="3"/>
  <c r="CB177" i="1"/>
  <c r="CZ177" i="1"/>
  <c r="DC177" i="1"/>
  <c r="CW177" i="1"/>
  <c r="CT177" i="1"/>
  <c r="DC6" i="2"/>
  <c r="DB6" i="2"/>
  <c r="CZ6" i="2"/>
  <c r="CY6" i="2"/>
  <c r="CW6" i="2"/>
  <c r="CV6" i="2"/>
  <c r="CT6" i="2"/>
  <c r="CS6" i="2"/>
  <c r="CQ6" i="2"/>
  <c r="CP6" i="2"/>
  <c r="CO6" i="2"/>
  <c r="CN6" i="2"/>
  <c r="CB6" i="2"/>
  <c r="CA6" i="2"/>
  <c r="CK6" i="2" s="1"/>
  <c r="BY6" i="2"/>
  <c r="BX6" i="2"/>
  <c r="BW6" i="2"/>
  <c r="CH6" i="2" s="1"/>
  <c r="BV6" i="2"/>
  <c r="BU6" i="2"/>
  <c r="BT6" i="2"/>
  <c r="DC15" i="1"/>
  <c r="CZ15" i="1"/>
  <c r="CW15" i="1"/>
  <c r="CT15" i="1"/>
  <c r="CP27" i="2"/>
  <c r="CO27" i="2"/>
  <c r="CN27" i="2"/>
  <c r="CB27" i="2"/>
  <c r="CM27" i="2" s="1"/>
  <c r="CA27" i="2"/>
  <c r="BX27" i="2"/>
  <c r="CH27" i="2" s="1"/>
  <c r="BW27" i="2"/>
  <c r="BV27" i="2"/>
  <c r="BU27" i="2"/>
  <c r="BT27" i="2"/>
  <c r="CB74" i="1"/>
  <c r="CM74" i="1" s="1"/>
  <c r="CL6" i="2" l="1"/>
  <c r="CM6" i="2"/>
  <c r="CG26" i="2"/>
  <c r="CK26" i="2"/>
  <c r="CE27" i="2"/>
  <c r="CK28" i="2"/>
  <c r="CF26" i="2"/>
  <c r="CJ26" i="2"/>
  <c r="CF27" i="2"/>
  <c r="CE46" i="3"/>
  <c r="CH26" i="2"/>
  <c r="CL26" i="2"/>
  <c r="CL28" i="2"/>
  <c r="CL27" i="2"/>
  <c r="CG27" i="2"/>
  <c r="CE6" i="2"/>
  <c r="CI6" i="2"/>
  <c r="CE26" i="2"/>
  <c r="CI26" i="2"/>
  <c r="CG46" i="3"/>
  <c r="CL46" i="3"/>
  <c r="CI46" i="3"/>
  <c r="CH46" i="3"/>
  <c r="CF6" i="2"/>
  <c r="CG6" i="2"/>
  <c r="DC57" i="3" l="1"/>
  <c r="CZ57" i="3"/>
  <c r="CW57" i="3"/>
  <c r="CT57" i="3"/>
  <c r="CR57" i="3"/>
  <c r="CQ57" i="3"/>
  <c r="CP57" i="3"/>
  <c r="CO57" i="3"/>
  <c r="CN57" i="3"/>
  <c r="CB57" i="3"/>
  <c r="CM57" i="3" s="1"/>
  <c r="BZ57" i="3"/>
  <c r="BY57" i="3"/>
  <c r="BX57" i="3"/>
  <c r="BW57" i="3"/>
  <c r="BV57" i="3"/>
  <c r="BU57" i="3"/>
  <c r="BT57" i="3"/>
  <c r="DC56" i="3"/>
  <c r="DB56" i="3"/>
  <c r="CZ56" i="3"/>
  <c r="CY56" i="3"/>
  <c r="CW56" i="3"/>
  <c r="CV56" i="3"/>
  <c r="CT56" i="3"/>
  <c r="CS56" i="3"/>
  <c r="CR56" i="3"/>
  <c r="CP56" i="3"/>
  <c r="CO56" i="3"/>
  <c r="CN56" i="3"/>
  <c r="CB56" i="3"/>
  <c r="CM56" i="3" s="1"/>
  <c r="CA56" i="3"/>
  <c r="BZ56" i="3"/>
  <c r="BX56" i="3"/>
  <c r="BW56" i="3"/>
  <c r="BV56" i="3"/>
  <c r="BU56" i="3"/>
  <c r="BT56" i="3"/>
  <c r="DC55" i="3"/>
  <c r="DB55" i="3"/>
  <c r="CZ55" i="3"/>
  <c r="CY55" i="3"/>
  <c r="CW55" i="3"/>
  <c r="CV55" i="3"/>
  <c r="CT55" i="3"/>
  <c r="CS55" i="3"/>
  <c r="CR55" i="3"/>
  <c r="CQ55" i="3"/>
  <c r="CP55" i="3"/>
  <c r="CO55" i="3"/>
  <c r="CN55" i="3"/>
  <c r="CB55" i="3"/>
  <c r="CM55" i="3" s="1"/>
  <c r="CA55" i="3"/>
  <c r="BZ55" i="3"/>
  <c r="BY55" i="3"/>
  <c r="BX55" i="3"/>
  <c r="BW55" i="3"/>
  <c r="BV55" i="3"/>
  <c r="BU55" i="3"/>
  <c r="BT55" i="3"/>
  <c r="DC54" i="3"/>
  <c r="CZ54" i="3"/>
  <c r="CW54" i="3"/>
  <c r="CT54" i="3"/>
  <c r="CP54" i="3"/>
  <c r="CO54" i="3"/>
  <c r="CN54" i="3"/>
  <c r="CB54" i="3"/>
  <c r="CM54" i="3" s="1"/>
  <c r="BX54" i="3"/>
  <c r="CH54" i="3" s="1"/>
  <c r="BW54" i="3"/>
  <c r="BV54" i="3"/>
  <c r="BU54" i="3"/>
  <c r="BT54" i="3"/>
  <c r="DC97" i="2"/>
  <c r="CZ97" i="2"/>
  <c r="CW97" i="2"/>
  <c r="CT97" i="2"/>
  <c r="CP97" i="2"/>
  <c r="CO97" i="2"/>
  <c r="CN97" i="2"/>
  <c r="CB97" i="2"/>
  <c r="CM97" i="2" s="1"/>
  <c r="BX97" i="2"/>
  <c r="BW97" i="2"/>
  <c r="BV97" i="2"/>
  <c r="BU97" i="2"/>
  <c r="BT97" i="2"/>
  <c r="DC96" i="2"/>
  <c r="DB96" i="2"/>
  <c r="CZ96" i="2"/>
  <c r="CY96" i="2"/>
  <c r="CW96" i="2"/>
  <c r="CV96" i="2"/>
  <c r="CT96" i="2"/>
  <c r="CS96" i="2"/>
  <c r="CP96" i="2"/>
  <c r="CO96" i="2"/>
  <c r="CN96" i="2"/>
  <c r="CB96" i="2"/>
  <c r="CM96" i="2" s="1"/>
  <c r="CA96" i="2"/>
  <c r="BX96" i="2"/>
  <c r="BW96" i="2"/>
  <c r="BV96" i="2"/>
  <c r="BU96" i="2"/>
  <c r="BT96" i="2"/>
  <c r="CP56" i="4"/>
  <c r="CO56" i="4"/>
  <c r="CN56" i="4"/>
  <c r="CB56" i="4"/>
  <c r="CM56" i="4" s="1"/>
  <c r="CA56" i="4"/>
  <c r="BZ56" i="4"/>
  <c r="BX56" i="4"/>
  <c r="BW56" i="4"/>
  <c r="BV56" i="4"/>
  <c r="BU56" i="4"/>
  <c r="BT56" i="4"/>
  <c r="CQ95" i="2"/>
  <c r="BY95" i="2"/>
  <c r="DC53" i="3"/>
  <c r="DB53" i="3"/>
  <c r="CZ53" i="3"/>
  <c r="CY53" i="3"/>
  <c r="CW53" i="3"/>
  <c r="CV53" i="3"/>
  <c r="CT53" i="3"/>
  <c r="CS53" i="3"/>
  <c r="CR53" i="3"/>
  <c r="CQ53" i="3"/>
  <c r="CP53" i="3"/>
  <c r="CO53" i="3"/>
  <c r="CN53" i="3"/>
  <c r="CE53" i="3"/>
  <c r="CB53" i="3"/>
  <c r="CM53" i="3" s="1"/>
  <c r="CA53" i="3"/>
  <c r="BZ53" i="3"/>
  <c r="BY53" i="3"/>
  <c r="BX53" i="3"/>
  <c r="BW53" i="3"/>
  <c r="BV53" i="3"/>
  <c r="CF53" i="3" s="1"/>
  <c r="DB52" i="4"/>
  <c r="CY52" i="4"/>
  <c r="CV52" i="4"/>
  <c r="CS52" i="4"/>
  <c r="CR52" i="4"/>
  <c r="CA52" i="4"/>
  <c r="BZ52" i="4"/>
  <c r="DC88" i="2"/>
  <c r="DB88" i="2"/>
  <c r="CZ88" i="2"/>
  <c r="CY88" i="2"/>
  <c r="CW88" i="2"/>
  <c r="CV88" i="2"/>
  <c r="CT88" i="2"/>
  <c r="CS88" i="2"/>
  <c r="CR88" i="2"/>
  <c r="CP88" i="2"/>
  <c r="CO88" i="2"/>
  <c r="CN88" i="2"/>
  <c r="CB88" i="2"/>
  <c r="CM88" i="2" s="1"/>
  <c r="CA88" i="2"/>
  <c r="BZ88" i="2"/>
  <c r="DB48" i="3"/>
  <c r="CY48" i="3"/>
  <c r="CV48" i="3"/>
  <c r="CS48" i="3"/>
  <c r="CR48" i="3"/>
  <c r="CQ48" i="3"/>
  <c r="CP48" i="3"/>
  <c r="CO48" i="3"/>
  <c r="CN48" i="3"/>
  <c r="CA48" i="3"/>
  <c r="BZ48" i="3"/>
  <c r="BY48" i="3"/>
  <c r="BX48" i="3"/>
  <c r="BW48" i="3"/>
  <c r="BV48" i="3"/>
  <c r="BU48" i="3"/>
  <c r="BT48" i="3"/>
  <c r="CE48" i="3" s="1"/>
  <c r="DC85" i="2"/>
  <c r="DB85" i="2"/>
  <c r="CZ85" i="2"/>
  <c r="CY85" i="2"/>
  <c r="CW85" i="2"/>
  <c r="CV85" i="2"/>
  <c r="CT85" i="2"/>
  <c r="CS85" i="2"/>
  <c r="CQ85" i="2"/>
  <c r="CB85" i="2"/>
  <c r="CM85" i="2" s="1"/>
  <c r="CA85" i="2"/>
  <c r="BY85" i="2"/>
  <c r="DC51" i="4"/>
  <c r="DB51" i="4"/>
  <c r="CZ51" i="4"/>
  <c r="CY51" i="4"/>
  <c r="CW51" i="4"/>
  <c r="CV51" i="4"/>
  <c r="CT51" i="4"/>
  <c r="CS51" i="4"/>
  <c r="CR51" i="4"/>
  <c r="CQ51" i="4"/>
  <c r="CP51" i="4"/>
  <c r="CO51" i="4"/>
  <c r="CN51" i="4"/>
  <c r="CB51" i="4"/>
  <c r="CM51" i="4" s="1"/>
  <c r="CA51" i="4"/>
  <c r="BZ51" i="4"/>
  <c r="BY51" i="4"/>
  <c r="BX51" i="4"/>
  <c r="BW51" i="4"/>
  <c r="BV51" i="4"/>
  <c r="BU51" i="4"/>
  <c r="BT51" i="4"/>
  <c r="DC47" i="3"/>
  <c r="DB47" i="3"/>
  <c r="CZ47" i="3"/>
  <c r="CY47" i="3"/>
  <c r="CW47" i="3"/>
  <c r="CV47" i="3"/>
  <c r="CT47" i="3"/>
  <c r="CS47" i="3"/>
  <c r="CR47" i="3"/>
  <c r="CQ47" i="3"/>
  <c r="CP47" i="3"/>
  <c r="CO47" i="3"/>
  <c r="CN47" i="3"/>
  <c r="CB47" i="3"/>
  <c r="CM47" i="3" s="1"/>
  <c r="CA47" i="3"/>
  <c r="BZ47" i="3"/>
  <c r="BY47" i="3"/>
  <c r="BX47" i="3"/>
  <c r="BW47" i="3"/>
  <c r="BV47" i="3"/>
  <c r="BU47" i="3"/>
  <c r="BT47" i="3"/>
  <c r="DC50" i="4"/>
  <c r="DB50" i="4"/>
  <c r="CZ50" i="4"/>
  <c r="CY50" i="4"/>
  <c r="CW50" i="4"/>
  <c r="CV50" i="4"/>
  <c r="CT50" i="4"/>
  <c r="CS50" i="4"/>
  <c r="CB50" i="4"/>
  <c r="CM50" i="4" s="1"/>
  <c r="CA50" i="4"/>
  <c r="DC49" i="4"/>
  <c r="DB49" i="4"/>
  <c r="CZ49" i="4"/>
  <c r="CY49" i="4"/>
  <c r="CW49" i="4"/>
  <c r="CV49" i="4"/>
  <c r="CT49" i="4"/>
  <c r="CS49" i="4"/>
  <c r="CP49" i="4"/>
  <c r="CO49" i="4"/>
  <c r="CN49" i="4"/>
  <c r="CB49" i="4"/>
  <c r="CM49" i="4" s="1"/>
  <c r="CA49" i="4"/>
  <c r="BX49" i="4"/>
  <c r="BW49" i="4"/>
  <c r="BV49" i="4"/>
  <c r="BU49" i="4"/>
  <c r="BT49" i="4"/>
  <c r="DC45" i="3"/>
  <c r="DB45" i="3"/>
  <c r="CZ45" i="3"/>
  <c r="CY45" i="3"/>
  <c r="CW45" i="3"/>
  <c r="CV45" i="3"/>
  <c r="CT45" i="3"/>
  <c r="CS45" i="3"/>
  <c r="CR45" i="3"/>
  <c r="CQ45" i="3"/>
  <c r="CB45" i="3"/>
  <c r="CM45" i="3" s="1"/>
  <c r="CA45" i="3"/>
  <c r="BZ45" i="3"/>
  <c r="BY45" i="3"/>
  <c r="BX45" i="3"/>
  <c r="BW45" i="3"/>
  <c r="BV45" i="3"/>
  <c r="BU45" i="3"/>
  <c r="BT45" i="3"/>
  <c r="DC80" i="2"/>
  <c r="DB80" i="2"/>
  <c r="CZ80" i="2"/>
  <c r="CY80" i="2"/>
  <c r="CW80" i="2"/>
  <c r="CV80" i="2"/>
  <c r="CT80" i="2"/>
  <c r="CS80" i="2"/>
  <c r="CR80" i="2"/>
  <c r="CQ80" i="2"/>
  <c r="CP80" i="2"/>
  <c r="CO80" i="2"/>
  <c r="CN80" i="2"/>
  <c r="CB80" i="2"/>
  <c r="CM80" i="2" s="1"/>
  <c r="CA80" i="2"/>
  <c r="BZ80" i="2"/>
  <c r="BY80" i="2"/>
  <c r="BX80" i="2"/>
  <c r="BW80" i="2"/>
  <c r="BV80" i="2"/>
  <c r="BU80" i="2"/>
  <c r="BT80" i="2"/>
  <c r="CQ79" i="2"/>
  <c r="CP79" i="2"/>
  <c r="BY79" i="2"/>
  <c r="BX79" i="2"/>
  <c r="DC78" i="2"/>
  <c r="DB78" i="2"/>
  <c r="CZ78" i="2"/>
  <c r="CY78" i="2"/>
  <c r="CW78" i="2"/>
  <c r="CV78" i="2"/>
  <c r="CT78" i="2"/>
  <c r="CS78" i="2"/>
  <c r="CR78" i="2"/>
  <c r="CQ78" i="2"/>
  <c r="CP78" i="2"/>
  <c r="CO78" i="2"/>
  <c r="CN78" i="2"/>
  <c r="CB78" i="2"/>
  <c r="CM78" i="2" s="1"/>
  <c r="CA78" i="2"/>
  <c r="CK78" i="2" s="1"/>
  <c r="BZ78" i="2"/>
  <c r="BY78" i="2"/>
  <c r="BX78" i="2"/>
  <c r="BW78" i="2"/>
  <c r="CG78" i="2" s="1"/>
  <c r="BV78" i="2"/>
  <c r="BU78" i="2"/>
  <c r="BT78" i="2"/>
  <c r="DC77" i="2"/>
  <c r="DB77" i="2"/>
  <c r="CZ77" i="2"/>
  <c r="CY77" i="2"/>
  <c r="CW77" i="2"/>
  <c r="CV77" i="2"/>
  <c r="CT77" i="2"/>
  <c r="CS77" i="2"/>
  <c r="CR77" i="2"/>
  <c r="CQ77" i="2"/>
  <c r="CB77" i="2"/>
  <c r="CM77" i="2" s="1"/>
  <c r="CA77" i="2"/>
  <c r="BZ77" i="2"/>
  <c r="BY77" i="2"/>
  <c r="BX77" i="2"/>
  <c r="BW77" i="2"/>
  <c r="BV77" i="2"/>
  <c r="BU77" i="2"/>
  <c r="CE77" i="2" s="1"/>
  <c r="BT77" i="2"/>
  <c r="DC76" i="2"/>
  <c r="CZ76" i="2"/>
  <c r="CW76" i="2"/>
  <c r="CT76" i="2"/>
  <c r="CR76" i="2"/>
  <c r="CQ76" i="2"/>
  <c r="CP76" i="2"/>
  <c r="CO76" i="2"/>
  <c r="CN76" i="2"/>
  <c r="CB76" i="2"/>
  <c r="CM76" i="2" s="1"/>
  <c r="BZ76" i="2"/>
  <c r="BY76" i="2"/>
  <c r="BX76" i="2"/>
  <c r="BW76" i="2"/>
  <c r="CG76" i="2" s="1"/>
  <c r="BV76" i="2"/>
  <c r="BU76" i="2"/>
  <c r="BT76" i="2"/>
  <c r="DC44" i="3"/>
  <c r="CZ44" i="3"/>
  <c r="CW44" i="3"/>
  <c r="CT44" i="3"/>
  <c r="CQ44" i="3"/>
  <c r="CP44" i="3"/>
  <c r="CO44" i="3"/>
  <c r="CB44" i="3"/>
  <c r="CM44" i="3" s="1"/>
  <c r="BY44" i="3"/>
  <c r="BX44" i="3"/>
  <c r="BW44" i="3"/>
  <c r="BV44" i="3"/>
  <c r="BU44" i="3"/>
  <c r="BT44" i="3"/>
  <c r="CR48" i="4"/>
  <c r="BZ48" i="4"/>
  <c r="DC43" i="3"/>
  <c r="DB43" i="3"/>
  <c r="CZ43" i="3"/>
  <c r="CY43" i="3"/>
  <c r="CW43" i="3"/>
  <c r="CV43" i="3"/>
  <c r="CT43" i="3"/>
  <c r="CS43" i="3"/>
  <c r="CR43" i="3"/>
  <c r="CQ43" i="3"/>
  <c r="CB43" i="3"/>
  <c r="CM43" i="3" s="1"/>
  <c r="CA43" i="3"/>
  <c r="BZ43" i="3"/>
  <c r="BY43" i="3"/>
  <c r="DC42" i="3"/>
  <c r="DB42" i="3"/>
  <c r="CZ42" i="3"/>
  <c r="CY42" i="3"/>
  <c r="CW42" i="3"/>
  <c r="CV42" i="3"/>
  <c r="CT42" i="3"/>
  <c r="CS42" i="3"/>
  <c r="CR42" i="3"/>
  <c r="CQ42" i="3"/>
  <c r="CB42" i="3"/>
  <c r="CM42" i="3" s="1"/>
  <c r="CA42" i="3"/>
  <c r="BZ42" i="3"/>
  <c r="BY42" i="3"/>
  <c r="DC41" i="3"/>
  <c r="DB41" i="3"/>
  <c r="CZ41" i="3"/>
  <c r="CY41" i="3"/>
  <c r="CW41" i="3"/>
  <c r="CV41" i="3"/>
  <c r="CT41" i="3"/>
  <c r="CS41" i="3"/>
  <c r="CR41" i="3"/>
  <c r="CQ41" i="3"/>
  <c r="CB41" i="3"/>
  <c r="CM41" i="3" s="1"/>
  <c r="CA41" i="3"/>
  <c r="BZ41" i="3"/>
  <c r="BY41" i="3"/>
  <c r="DC40" i="4"/>
  <c r="DB40" i="4"/>
  <c r="CZ40" i="4"/>
  <c r="CY40" i="4"/>
  <c r="CW40" i="4"/>
  <c r="CV40" i="4"/>
  <c r="CT40" i="4"/>
  <c r="CS40" i="4"/>
  <c r="CR40" i="4"/>
  <c r="CQ40" i="4"/>
  <c r="CP40" i="4"/>
  <c r="CO40" i="4"/>
  <c r="CN40" i="4"/>
  <c r="CB40" i="4"/>
  <c r="CM40" i="4" s="1"/>
  <c r="CA40" i="4"/>
  <c r="BZ40" i="4"/>
  <c r="BY40" i="4"/>
  <c r="BX40" i="4"/>
  <c r="BW40" i="4"/>
  <c r="BV40" i="4"/>
  <c r="BU40" i="4"/>
  <c r="BT40" i="4"/>
  <c r="DC66" i="2"/>
  <c r="DB66" i="2"/>
  <c r="CZ66" i="2"/>
  <c r="CY66" i="2"/>
  <c r="CW66" i="2"/>
  <c r="CV66" i="2"/>
  <c r="CT66" i="2"/>
  <c r="CS66" i="2"/>
  <c r="CR66" i="2"/>
  <c r="CQ66" i="2"/>
  <c r="CP66" i="2"/>
  <c r="CO66" i="2"/>
  <c r="CN66" i="2"/>
  <c r="CB66" i="2"/>
  <c r="CM66" i="2" s="1"/>
  <c r="CA66" i="2"/>
  <c r="BZ66" i="2"/>
  <c r="BY66" i="2"/>
  <c r="BX66" i="2"/>
  <c r="BW66" i="2"/>
  <c r="CP65" i="2"/>
  <c r="CO65" i="2"/>
  <c r="CN65" i="2"/>
  <c r="BX65" i="2"/>
  <c r="BW65" i="2"/>
  <c r="BV65" i="2"/>
  <c r="BU65" i="2"/>
  <c r="BT65" i="2"/>
  <c r="DC64" i="2"/>
  <c r="DB64" i="2"/>
  <c r="CZ64" i="2"/>
  <c r="CY64" i="2"/>
  <c r="CW64" i="2"/>
  <c r="CV64" i="2"/>
  <c r="CT64" i="2"/>
  <c r="CS64" i="2"/>
  <c r="CO64" i="2"/>
  <c r="CN64" i="2"/>
  <c r="CB64" i="2"/>
  <c r="CA64" i="2"/>
  <c r="BX64" i="2"/>
  <c r="BW64" i="2"/>
  <c r="BV64" i="2"/>
  <c r="BU64" i="2"/>
  <c r="BT64" i="2"/>
  <c r="DC63" i="2"/>
  <c r="DB63" i="2"/>
  <c r="CZ63" i="2"/>
  <c r="CY63" i="2"/>
  <c r="CW63" i="2"/>
  <c r="CV63" i="2"/>
  <c r="CT63" i="2"/>
  <c r="CS63" i="2"/>
  <c r="CB63" i="2"/>
  <c r="CM63" i="2" s="1"/>
  <c r="CA63" i="2"/>
  <c r="BX63" i="2"/>
  <c r="BW63" i="2"/>
  <c r="BV63" i="2"/>
  <c r="BU63" i="2"/>
  <c r="BT63" i="2"/>
  <c r="DC40" i="3"/>
  <c r="DB40" i="3"/>
  <c r="CZ40" i="3"/>
  <c r="CY40" i="3"/>
  <c r="CW40" i="3"/>
  <c r="CV40" i="3"/>
  <c r="CT40" i="3"/>
  <c r="CS40" i="3"/>
  <c r="CP40" i="3"/>
  <c r="CO40" i="3"/>
  <c r="CN40" i="3"/>
  <c r="CB40" i="3"/>
  <c r="CM40" i="3" s="1"/>
  <c r="CA40" i="3"/>
  <c r="BX40" i="3"/>
  <c r="BW40" i="3"/>
  <c r="BV40" i="3"/>
  <c r="BU40" i="3"/>
  <c r="CF40" i="3" s="1"/>
  <c r="BT40" i="3"/>
  <c r="CR39" i="3"/>
  <c r="CQ39" i="3"/>
  <c r="CP39" i="3"/>
  <c r="CO39" i="3"/>
  <c r="CN39" i="3"/>
  <c r="BZ39" i="3"/>
  <c r="BY39" i="3"/>
  <c r="BX39" i="3"/>
  <c r="BW39" i="3"/>
  <c r="BV39" i="3"/>
  <c r="BU39" i="3"/>
  <c r="BT39" i="3"/>
  <c r="DC38" i="3"/>
  <c r="DB38" i="3"/>
  <c r="CZ38" i="3"/>
  <c r="CY38" i="3"/>
  <c r="CW38" i="3"/>
  <c r="CV38" i="3"/>
  <c r="CT38" i="3"/>
  <c r="CS38" i="3"/>
  <c r="CR38" i="3"/>
  <c r="CQ38" i="3"/>
  <c r="CP38" i="3"/>
  <c r="CO38" i="3"/>
  <c r="CN38" i="3"/>
  <c r="CB38" i="3"/>
  <c r="CM38" i="3" s="1"/>
  <c r="CA38" i="3"/>
  <c r="BZ38" i="3"/>
  <c r="BY38" i="3"/>
  <c r="BX38" i="3"/>
  <c r="BW38" i="3"/>
  <c r="BV38" i="3"/>
  <c r="BU38" i="3"/>
  <c r="BT38" i="3"/>
  <c r="CR62" i="2"/>
  <c r="CQ62" i="2"/>
  <c r="CP62" i="2"/>
  <c r="CO62" i="2"/>
  <c r="CN62" i="2"/>
  <c r="BZ62" i="2"/>
  <c r="BY62" i="2"/>
  <c r="BX62" i="2"/>
  <c r="BW62" i="2"/>
  <c r="BV62" i="2"/>
  <c r="BU62" i="2"/>
  <c r="CE62" i="2" s="1"/>
  <c r="BT62" i="2"/>
  <c r="DC61" i="2"/>
  <c r="CZ61" i="2"/>
  <c r="CW61" i="2"/>
  <c r="CT61" i="2"/>
  <c r="CQ61" i="2"/>
  <c r="CB61" i="2"/>
  <c r="CM61" i="2" s="1"/>
  <c r="BY61" i="2"/>
  <c r="DC60" i="2"/>
  <c r="CZ60" i="2"/>
  <c r="CW60" i="2"/>
  <c r="CT60" i="2"/>
  <c r="CQ60" i="2"/>
  <c r="CB60" i="2"/>
  <c r="CM60" i="2" s="1"/>
  <c r="BY60" i="2"/>
  <c r="DC59" i="2"/>
  <c r="CZ59" i="2"/>
  <c r="CW59" i="2"/>
  <c r="CT59" i="2"/>
  <c r="CR59" i="2"/>
  <c r="CQ59" i="2"/>
  <c r="CP59" i="2"/>
  <c r="CO59" i="2"/>
  <c r="CN59" i="2"/>
  <c r="CB59" i="2"/>
  <c r="CM59" i="2" s="1"/>
  <c r="BZ59" i="2"/>
  <c r="BY59" i="2"/>
  <c r="BX59" i="2"/>
  <c r="BW59" i="2"/>
  <c r="BV59" i="2"/>
  <c r="BU59" i="2"/>
  <c r="DC39" i="4"/>
  <c r="CZ39" i="4"/>
  <c r="CW39" i="4"/>
  <c r="CT39" i="4"/>
  <c r="CR39" i="4"/>
  <c r="CQ39" i="4"/>
  <c r="CP39" i="4"/>
  <c r="CO39" i="4"/>
  <c r="CN39" i="4"/>
  <c r="CB39" i="4"/>
  <c r="CM39" i="4" s="1"/>
  <c r="BZ39" i="4"/>
  <c r="BY39" i="4"/>
  <c r="BX39" i="4"/>
  <c r="BW39" i="4"/>
  <c r="BV39" i="4"/>
  <c r="BU39" i="4"/>
  <c r="BT39" i="4"/>
  <c r="DC37" i="3"/>
  <c r="DB37" i="3"/>
  <c r="CZ37" i="3"/>
  <c r="CY37" i="3"/>
  <c r="CW37" i="3"/>
  <c r="CV37" i="3"/>
  <c r="CT37" i="3"/>
  <c r="CS37" i="3"/>
  <c r="CR37" i="3"/>
  <c r="CQ37" i="3"/>
  <c r="CP37" i="3"/>
  <c r="CO37" i="3"/>
  <c r="CN37" i="3"/>
  <c r="CB37" i="3"/>
  <c r="CM37" i="3" s="1"/>
  <c r="CA37" i="3"/>
  <c r="BZ37" i="3"/>
  <c r="BY37" i="3"/>
  <c r="BX37" i="3"/>
  <c r="BW37" i="3"/>
  <c r="BV37" i="3"/>
  <c r="BU37" i="3"/>
  <c r="DC58" i="2"/>
  <c r="DB58" i="2"/>
  <c r="CZ58" i="2"/>
  <c r="CY58" i="2"/>
  <c r="CW58" i="2"/>
  <c r="CV58" i="2"/>
  <c r="CT58" i="2"/>
  <c r="CS58" i="2"/>
  <c r="CR58" i="2"/>
  <c r="CQ58" i="2"/>
  <c r="CP58" i="2"/>
  <c r="CO58" i="2"/>
  <c r="CN58" i="2"/>
  <c r="CB58" i="2"/>
  <c r="CM58" i="2" s="1"/>
  <c r="CA58" i="2"/>
  <c r="BZ58" i="2"/>
  <c r="BY58" i="2"/>
  <c r="BX58" i="2"/>
  <c r="BW58" i="2"/>
  <c r="BV58" i="2"/>
  <c r="BU58" i="2"/>
  <c r="BT58" i="2"/>
  <c r="CQ57" i="2"/>
  <c r="CP57" i="2"/>
  <c r="CO57" i="2"/>
  <c r="CN57" i="2"/>
  <c r="BY57" i="2"/>
  <c r="BX57" i="2"/>
  <c r="BW57" i="2"/>
  <c r="BV57" i="2"/>
  <c r="BU57" i="2"/>
  <c r="BT57" i="2"/>
  <c r="DC38" i="4"/>
  <c r="DB38" i="4"/>
  <c r="CZ38" i="4"/>
  <c r="CY38" i="4"/>
  <c r="CW38" i="4"/>
  <c r="CV38" i="4"/>
  <c r="CT38" i="4"/>
  <c r="CS38" i="4"/>
  <c r="CR38" i="4"/>
  <c r="CQ38" i="4"/>
  <c r="CP38" i="4"/>
  <c r="CO38" i="4"/>
  <c r="CN38" i="4"/>
  <c r="CB38" i="4"/>
  <c r="CM38" i="4" s="1"/>
  <c r="CA38" i="4"/>
  <c r="BZ38" i="4"/>
  <c r="BY38" i="4"/>
  <c r="BX38" i="4"/>
  <c r="BW38" i="4"/>
  <c r="BV38" i="4"/>
  <c r="BU38" i="4"/>
  <c r="BT38" i="4"/>
  <c r="DC56" i="2"/>
  <c r="DB56" i="2"/>
  <c r="CZ56" i="2"/>
  <c r="CY56" i="2"/>
  <c r="CW56" i="2"/>
  <c r="CV56" i="2"/>
  <c r="CT56" i="2"/>
  <c r="CS56" i="2"/>
  <c r="CR56" i="2"/>
  <c r="CQ56" i="2"/>
  <c r="CP56" i="2"/>
  <c r="CO56" i="2"/>
  <c r="CN56" i="2"/>
  <c r="CB56" i="2"/>
  <c r="CM56" i="2" s="1"/>
  <c r="CA56" i="2"/>
  <c r="BZ56" i="2"/>
  <c r="BY56" i="2"/>
  <c r="BX56" i="2"/>
  <c r="BW56" i="2"/>
  <c r="BV56" i="2"/>
  <c r="BU56" i="2"/>
  <c r="BT56" i="2"/>
  <c r="DC55" i="2"/>
  <c r="DB55" i="2"/>
  <c r="CZ55" i="2"/>
  <c r="CY55" i="2"/>
  <c r="CW55" i="2"/>
  <c r="CV55" i="2"/>
  <c r="CT55" i="2"/>
  <c r="CS55" i="2"/>
  <c r="CR55" i="2"/>
  <c r="CQ55" i="2"/>
  <c r="CB55" i="2"/>
  <c r="CM55" i="2" s="1"/>
  <c r="CA55" i="2"/>
  <c r="BZ55" i="2"/>
  <c r="BY55" i="2"/>
  <c r="DC36" i="3"/>
  <c r="DB36" i="3"/>
  <c r="CZ36" i="3"/>
  <c r="CY36" i="3"/>
  <c r="CW36" i="3"/>
  <c r="CV36" i="3"/>
  <c r="CT36" i="3"/>
  <c r="CS36" i="3"/>
  <c r="CR36" i="3"/>
  <c r="CQ36" i="3"/>
  <c r="CB36" i="3"/>
  <c r="CA36" i="3"/>
  <c r="BZ36" i="3"/>
  <c r="BY36" i="3"/>
  <c r="DC35" i="3"/>
  <c r="DB35" i="3"/>
  <c r="CZ35" i="3"/>
  <c r="CY35" i="3"/>
  <c r="CW35" i="3"/>
  <c r="CV35" i="3"/>
  <c r="CT35" i="3"/>
  <c r="CS35" i="3"/>
  <c r="CR35" i="3"/>
  <c r="CQ35" i="3"/>
  <c r="CB35" i="3"/>
  <c r="CM35" i="3" s="1"/>
  <c r="CA35" i="3"/>
  <c r="BZ35" i="3"/>
  <c r="BY35" i="3"/>
  <c r="CI35" i="3" s="1"/>
  <c r="BX35" i="3"/>
  <c r="BW35" i="3"/>
  <c r="BV35" i="3"/>
  <c r="BU35" i="3"/>
  <c r="CE35" i="3" s="1"/>
  <c r="BT35" i="3"/>
  <c r="DC34" i="3"/>
  <c r="DB34" i="3"/>
  <c r="CZ34" i="3"/>
  <c r="CY34" i="3"/>
  <c r="CW34" i="3"/>
  <c r="CV34" i="3"/>
  <c r="CT34" i="3"/>
  <c r="CS34" i="3"/>
  <c r="CR34" i="3"/>
  <c r="CQ34" i="3"/>
  <c r="CP34" i="3"/>
  <c r="CO34" i="3"/>
  <c r="CN34" i="3"/>
  <c r="CB34" i="3"/>
  <c r="CM34" i="3" s="1"/>
  <c r="CA34" i="3"/>
  <c r="BZ34" i="3"/>
  <c r="BY34" i="3"/>
  <c r="DC33" i="3"/>
  <c r="DB33" i="3"/>
  <c r="CZ33" i="3"/>
  <c r="CY33" i="3"/>
  <c r="CW33" i="3"/>
  <c r="CV33" i="3"/>
  <c r="CT33" i="3"/>
  <c r="CS33" i="3"/>
  <c r="CR33" i="3"/>
  <c r="CQ33" i="3"/>
  <c r="CP33" i="3"/>
  <c r="CO33" i="3"/>
  <c r="CN33" i="3"/>
  <c r="CB33" i="3"/>
  <c r="CM33" i="3" s="1"/>
  <c r="CA33" i="3"/>
  <c r="BZ33" i="3"/>
  <c r="BY33" i="3"/>
  <c r="BX33" i="3"/>
  <c r="BW33" i="3"/>
  <c r="BV33" i="3"/>
  <c r="BU33" i="3"/>
  <c r="BT33" i="3"/>
  <c r="DC34" i="4"/>
  <c r="CZ34" i="4"/>
  <c r="CW34" i="4"/>
  <c r="CT34" i="4"/>
  <c r="CQ34" i="4"/>
  <c r="CP34" i="4"/>
  <c r="CO34" i="4"/>
  <c r="CB34" i="4"/>
  <c r="CM34" i="4" s="1"/>
  <c r="BY34" i="4"/>
  <c r="BX34" i="4"/>
  <c r="DC33" i="4"/>
  <c r="CZ33" i="4"/>
  <c r="CW33" i="4"/>
  <c r="CT33" i="4"/>
  <c r="CQ33" i="4"/>
  <c r="CP33" i="4"/>
  <c r="CO33" i="4"/>
  <c r="CB33" i="4"/>
  <c r="CM33" i="4" s="1"/>
  <c r="BY33" i="4"/>
  <c r="BX33" i="4"/>
  <c r="DC32" i="3"/>
  <c r="DB32" i="3"/>
  <c r="CZ32" i="3"/>
  <c r="CY32" i="3"/>
  <c r="CW32" i="3"/>
  <c r="CV32" i="3"/>
  <c r="CT32" i="3"/>
  <c r="CS32" i="3"/>
  <c r="CR32" i="3"/>
  <c r="CQ32" i="3"/>
  <c r="CP32" i="3"/>
  <c r="CO32" i="3"/>
  <c r="CN32" i="3"/>
  <c r="CB32" i="3"/>
  <c r="CM32" i="3" s="1"/>
  <c r="CA32" i="3"/>
  <c r="BZ32" i="3"/>
  <c r="BY32" i="3"/>
  <c r="BX32" i="3"/>
  <c r="BW32" i="3"/>
  <c r="BV32" i="3"/>
  <c r="BU32" i="3"/>
  <c r="BT32" i="3"/>
  <c r="DC49" i="2"/>
  <c r="DB49" i="2"/>
  <c r="CZ49" i="2"/>
  <c r="CY49" i="2"/>
  <c r="CW49" i="2"/>
  <c r="CV49" i="2"/>
  <c r="CT49" i="2"/>
  <c r="CS49" i="2"/>
  <c r="CR49" i="2"/>
  <c r="CQ49" i="2"/>
  <c r="CB49" i="2"/>
  <c r="CM49" i="2" s="1"/>
  <c r="CA49" i="2"/>
  <c r="BZ49" i="2"/>
  <c r="BY49" i="2"/>
  <c r="BX49" i="2"/>
  <c r="BW49" i="2"/>
  <c r="BV49" i="2"/>
  <c r="BU49" i="2"/>
  <c r="BT49" i="2"/>
  <c r="DC31" i="3"/>
  <c r="DB31" i="3"/>
  <c r="CZ31" i="3"/>
  <c r="CY31" i="3"/>
  <c r="CW31" i="3"/>
  <c r="CV31" i="3"/>
  <c r="CT31" i="3"/>
  <c r="CS31" i="3"/>
  <c r="CR31" i="3"/>
  <c r="CQ31" i="3"/>
  <c r="CP31" i="3"/>
  <c r="CO31" i="3"/>
  <c r="CN31" i="3"/>
  <c r="CB31" i="3"/>
  <c r="CM31" i="3" s="1"/>
  <c r="CA31" i="3"/>
  <c r="BZ31" i="3"/>
  <c r="BY31" i="3"/>
  <c r="BX31" i="3"/>
  <c r="BW31" i="3"/>
  <c r="BV31" i="3"/>
  <c r="BU31" i="3"/>
  <c r="BT31" i="3"/>
  <c r="DC30" i="3"/>
  <c r="DB30" i="3"/>
  <c r="CZ30" i="3"/>
  <c r="CY30" i="3"/>
  <c r="CW30" i="3"/>
  <c r="CV30" i="3"/>
  <c r="CT30" i="3"/>
  <c r="CS30" i="3"/>
  <c r="CR30" i="3"/>
  <c r="CP30" i="3"/>
  <c r="CO30" i="3"/>
  <c r="CN30" i="3"/>
  <c r="CB30" i="3"/>
  <c r="CM30" i="3" s="1"/>
  <c r="CA30" i="3"/>
  <c r="BZ30" i="3"/>
  <c r="BX30" i="3"/>
  <c r="BW30" i="3"/>
  <c r="BV30" i="3"/>
  <c r="BU30" i="3"/>
  <c r="BT30" i="3"/>
  <c r="DB48" i="2"/>
  <c r="CY48" i="2"/>
  <c r="CV48" i="2"/>
  <c r="CS48" i="2"/>
  <c r="CR48" i="2"/>
  <c r="CQ48" i="2"/>
  <c r="CP48" i="2"/>
  <c r="CO48" i="2"/>
  <c r="CN48" i="2"/>
  <c r="CE48" i="2"/>
  <c r="CA48" i="2"/>
  <c r="BZ48" i="2"/>
  <c r="BY48" i="2"/>
  <c r="BX48" i="2"/>
  <c r="BW48" i="2"/>
  <c r="BV48" i="2"/>
  <c r="CP47" i="2"/>
  <c r="CO47" i="2"/>
  <c r="CN47" i="2"/>
  <c r="BX47" i="2"/>
  <c r="DB46" i="2"/>
  <c r="CY46" i="2"/>
  <c r="CV46" i="2"/>
  <c r="CS46" i="2"/>
  <c r="CR46" i="2"/>
  <c r="CQ46" i="2"/>
  <c r="CP46" i="2"/>
  <c r="CO46" i="2"/>
  <c r="CN46" i="2"/>
  <c r="CA46" i="2"/>
  <c r="BZ46" i="2"/>
  <c r="BY46" i="2"/>
  <c r="BX46" i="2"/>
  <c r="BW46" i="2"/>
  <c r="BV46" i="2"/>
  <c r="BU46" i="2"/>
  <c r="BT46" i="2"/>
  <c r="DC29" i="3"/>
  <c r="DB29" i="3"/>
  <c r="CZ29" i="3"/>
  <c r="CY29" i="3"/>
  <c r="CW29" i="3"/>
  <c r="CV29" i="3"/>
  <c r="CT29" i="3"/>
  <c r="CS29" i="3"/>
  <c r="CR29" i="3"/>
  <c r="CQ29" i="3"/>
  <c r="CP29" i="3"/>
  <c r="CO29" i="3"/>
  <c r="CN29" i="3"/>
  <c r="CB29" i="3"/>
  <c r="CM29" i="3" s="1"/>
  <c r="CA29" i="3"/>
  <c r="BZ29" i="3"/>
  <c r="BY29" i="3"/>
  <c r="BX29" i="3"/>
  <c r="DC45" i="2"/>
  <c r="CZ45" i="2"/>
  <c r="CW45" i="2"/>
  <c r="CT45" i="2"/>
  <c r="CP45" i="2"/>
  <c r="CO45" i="2"/>
  <c r="CN45" i="2"/>
  <c r="CB45" i="2"/>
  <c r="CM45" i="2" s="1"/>
  <c r="BX45" i="2"/>
  <c r="BW45" i="2"/>
  <c r="BV45" i="2"/>
  <c r="BU45" i="2"/>
  <c r="BT45" i="2"/>
  <c r="DC28" i="3"/>
  <c r="DB28" i="3"/>
  <c r="CZ28" i="3"/>
  <c r="CY28" i="3"/>
  <c r="CW28" i="3"/>
  <c r="CV28" i="3"/>
  <c r="CT28" i="3"/>
  <c r="CS28" i="3"/>
  <c r="CQ28" i="3"/>
  <c r="CP28" i="3"/>
  <c r="CO28" i="3"/>
  <c r="CB28" i="3"/>
  <c r="CA28" i="3"/>
  <c r="BY28" i="3"/>
  <c r="BX28" i="3"/>
  <c r="BW28" i="3"/>
  <c r="BV28" i="3"/>
  <c r="BU28" i="3"/>
  <c r="BT28" i="3"/>
  <c r="DB27" i="3"/>
  <c r="CY27" i="3"/>
  <c r="CV27" i="3"/>
  <c r="CS27" i="3"/>
  <c r="CQ27" i="3"/>
  <c r="CA27" i="3"/>
  <c r="BY27" i="3"/>
  <c r="DC44" i="2"/>
  <c r="CZ44" i="2"/>
  <c r="CW44" i="2"/>
  <c r="CT44" i="2"/>
  <c r="CB44" i="2"/>
  <c r="CM44" i="2" s="1"/>
  <c r="DC43" i="2"/>
  <c r="DB43" i="2"/>
  <c r="CZ43" i="2"/>
  <c r="CY43" i="2"/>
  <c r="CW43" i="2"/>
  <c r="CV43" i="2"/>
  <c r="CT43" i="2"/>
  <c r="CS43" i="2"/>
  <c r="CP43" i="2"/>
  <c r="CO43" i="2"/>
  <c r="CN43" i="2"/>
  <c r="CB43" i="2"/>
  <c r="CM43" i="2" s="1"/>
  <c r="CA43" i="2"/>
  <c r="BX43" i="2"/>
  <c r="BW43" i="2"/>
  <c r="BV43" i="2"/>
  <c r="CG43" i="2" s="1"/>
  <c r="BU43" i="2"/>
  <c r="BT43" i="2"/>
  <c r="CQ42" i="2"/>
  <c r="BY42" i="2"/>
  <c r="CQ41" i="2"/>
  <c r="CP41" i="2"/>
  <c r="CO41" i="2"/>
  <c r="CN41" i="2"/>
  <c r="BY41" i="2"/>
  <c r="BX41" i="2"/>
  <c r="BW41" i="2"/>
  <c r="BV41" i="2"/>
  <c r="BU41" i="2"/>
  <c r="BT41" i="2"/>
  <c r="CQ31" i="4"/>
  <c r="CP31" i="4"/>
  <c r="CO31" i="4"/>
  <c r="CN31" i="4"/>
  <c r="BY31" i="4"/>
  <c r="BX31" i="4"/>
  <c r="BW31" i="4"/>
  <c r="BV31" i="4"/>
  <c r="DC26" i="3"/>
  <c r="DB26" i="3"/>
  <c r="CZ26" i="3"/>
  <c r="CY26" i="3"/>
  <c r="CW26" i="3"/>
  <c r="CV26" i="3"/>
  <c r="CT26" i="3"/>
  <c r="CS26" i="3"/>
  <c r="CR26" i="3"/>
  <c r="CQ26" i="3"/>
  <c r="CP26" i="3"/>
  <c r="CO26" i="3"/>
  <c r="CN26" i="3"/>
  <c r="CB26" i="3"/>
  <c r="CM26" i="3" s="1"/>
  <c r="CA26" i="3"/>
  <c r="BZ26" i="3"/>
  <c r="BY26" i="3"/>
  <c r="BX26" i="3"/>
  <c r="BW26" i="3"/>
  <c r="BV26" i="3"/>
  <c r="BU26" i="3"/>
  <c r="BT26" i="3"/>
  <c r="DC40" i="2"/>
  <c r="DB40" i="2"/>
  <c r="CZ40" i="2"/>
  <c r="CY40" i="2"/>
  <c r="CW40" i="2"/>
  <c r="CV40" i="2"/>
  <c r="CT40" i="2"/>
  <c r="CS40" i="2"/>
  <c r="CR40" i="2"/>
  <c r="CP40" i="2"/>
  <c r="CO40" i="2"/>
  <c r="CN40" i="2"/>
  <c r="CB40" i="2"/>
  <c r="CM40" i="2" s="1"/>
  <c r="CA40" i="2"/>
  <c r="BZ40" i="2"/>
  <c r="DC39" i="2"/>
  <c r="CZ39" i="2"/>
  <c r="CW39" i="2"/>
  <c r="CT39" i="2"/>
  <c r="CR39" i="2"/>
  <c r="CQ39" i="2"/>
  <c r="CB39" i="2"/>
  <c r="CM39" i="2" s="1"/>
  <c r="BZ39" i="2"/>
  <c r="BY39" i="2"/>
  <c r="DB25" i="3"/>
  <c r="CY25" i="3"/>
  <c r="CV25" i="3"/>
  <c r="CS25" i="3"/>
  <c r="CR25" i="3"/>
  <c r="CQ25" i="3"/>
  <c r="CA25" i="3"/>
  <c r="BZ25" i="3"/>
  <c r="BY25" i="3"/>
  <c r="DC38" i="2"/>
  <c r="DB38" i="2"/>
  <c r="CZ38" i="2"/>
  <c r="CY38" i="2"/>
  <c r="CW38" i="2"/>
  <c r="CV38" i="2"/>
  <c r="CT38" i="2"/>
  <c r="CS38" i="2"/>
  <c r="CR38" i="2"/>
  <c r="CQ38" i="2"/>
  <c r="CB38" i="2"/>
  <c r="CM38" i="2" s="1"/>
  <c r="CA38" i="2"/>
  <c r="BZ38" i="2"/>
  <c r="BY38" i="2"/>
  <c r="DC24" i="3"/>
  <c r="DB24" i="3"/>
  <c r="CZ24" i="3"/>
  <c r="CY24" i="3"/>
  <c r="CW24" i="3"/>
  <c r="CV24" i="3"/>
  <c r="CT24" i="3"/>
  <c r="CS24" i="3"/>
  <c r="CR24" i="3"/>
  <c r="CO24" i="3"/>
  <c r="CN24" i="3"/>
  <c r="CB24" i="3"/>
  <c r="CA24" i="3"/>
  <c r="BZ24" i="3"/>
  <c r="BX24" i="3"/>
  <c r="BW24" i="3"/>
  <c r="BV24" i="3"/>
  <c r="BU24" i="3"/>
  <c r="BT24" i="3"/>
  <c r="DC23" i="3"/>
  <c r="DB23" i="3"/>
  <c r="CZ23" i="3"/>
  <c r="CY23" i="3"/>
  <c r="CW23" i="3"/>
  <c r="CV23" i="3"/>
  <c r="CT23" i="3"/>
  <c r="CS23" i="3"/>
  <c r="CP23" i="3"/>
  <c r="CO23" i="3"/>
  <c r="CB23" i="3"/>
  <c r="CM23" i="3" s="1"/>
  <c r="CA23" i="3"/>
  <c r="BX23" i="3"/>
  <c r="CR30" i="4"/>
  <c r="CQ30" i="4"/>
  <c r="BZ30" i="4"/>
  <c r="BY30" i="4"/>
  <c r="DC37" i="2"/>
  <c r="DB37" i="2"/>
  <c r="CZ37" i="2"/>
  <c r="CY37" i="2"/>
  <c r="CW37" i="2"/>
  <c r="CV37" i="2"/>
  <c r="CT37" i="2"/>
  <c r="CS37" i="2"/>
  <c r="CQ37" i="2"/>
  <c r="CB37" i="2"/>
  <c r="CM37" i="2" s="1"/>
  <c r="CA37" i="2"/>
  <c r="BY37" i="2"/>
  <c r="DB36" i="2"/>
  <c r="CY36" i="2"/>
  <c r="CV36" i="2"/>
  <c r="CS36" i="2"/>
  <c r="CR36" i="2"/>
  <c r="CQ36" i="2"/>
  <c r="CO36" i="2"/>
  <c r="CN36" i="2"/>
  <c r="CA36" i="2"/>
  <c r="BZ36" i="2"/>
  <c r="CJ36" i="2" s="1"/>
  <c r="BX36" i="2"/>
  <c r="CI36" i="2" s="1"/>
  <c r="BW36" i="2"/>
  <c r="BV36" i="2"/>
  <c r="BU36" i="2"/>
  <c r="BT36" i="2"/>
  <c r="DC22" i="3"/>
  <c r="DB22" i="3"/>
  <c r="CZ22" i="3"/>
  <c r="CY22" i="3"/>
  <c r="CW22" i="3"/>
  <c r="CV22" i="3"/>
  <c r="CT22" i="3"/>
  <c r="CS22" i="3"/>
  <c r="CR22" i="3"/>
  <c r="CB22" i="3"/>
  <c r="CM22" i="3" s="1"/>
  <c r="CA22" i="3"/>
  <c r="BZ22" i="3"/>
  <c r="CJ22" i="3" s="1"/>
  <c r="DC29" i="4"/>
  <c r="DB29" i="4"/>
  <c r="CZ29" i="4"/>
  <c r="CY29" i="4"/>
  <c r="CW29" i="4"/>
  <c r="CV29" i="4"/>
  <c r="CT29" i="4"/>
  <c r="CS29" i="4"/>
  <c r="CR29" i="4"/>
  <c r="CB29" i="4"/>
  <c r="CM29" i="4" s="1"/>
  <c r="CA29" i="4"/>
  <c r="BZ29" i="4"/>
  <c r="DC35" i="2"/>
  <c r="DB35" i="2"/>
  <c r="CZ35" i="2"/>
  <c r="CY35" i="2"/>
  <c r="CW35" i="2"/>
  <c r="CV35" i="2"/>
  <c r="CT35" i="2"/>
  <c r="CS35" i="2"/>
  <c r="CR35" i="2"/>
  <c r="CB35" i="2"/>
  <c r="CM35" i="2" s="1"/>
  <c r="CA35" i="2"/>
  <c r="BZ35" i="2"/>
  <c r="DC34" i="2"/>
  <c r="DB34" i="2"/>
  <c r="CZ34" i="2"/>
  <c r="CY34" i="2"/>
  <c r="CW34" i="2"/>
  <c r="CV34" i="2"/>
  <c r="CT34" i="2"/>
  <c r="CS34" i="2"/>
  <c r="CR34" i="2"/>
  <c r="CB34" i="2"/>
  <c r="CM34" i="2" s="1"/>
  <c r="CA34" i="2"/>
  <c r="BZ34" i="2"/>
  <c r="DC33" i="2"/>
  <c r="DB33" i="2"/>
  <c r="CZ33" i="2"/>
  <c r="CY33" i="2"/>
  <c r="CW33" i="2"/>
  <c r="CV33" i="2"/>
  <c r="CT33" i="2"/>
  <c r="CS33" i="2"/>
  <c r="CR33" i="2"/>
  <c r="CQ33" i="2"/>
  <c r="CB33" i="2"/>
  <c r="CM33" i="2" s="1"/>
  <c r="CA33" i="2"/>
  <c r="BZ33" i="2"/>
  <c r="BY33" i="2"/>
  <c r="DC32" i="2"/>
  <c r="DB32" i="2"/>
  <c r="CZ32" i="2"/>
  <c r="CY32" i="2"/>
  <c r="CW32" i="2"/>
  <c r="CV32" i="2"/>
  <c r="CT32" i="2"/>
  <c r="CS32" i="2"/>
  <c r="CR32" i="2"/>
  <c r="CQ32" i="2"/>
  <c r="CB32" i="2"/>
  <c r="CM32" i="2" s="1"/>
  <c r="CA32" i="2"/>
  <c r="BZ32" i="2"/>
  <c r="BY32" i="2"/>
  <c r="CQ31" i="2"/>
  <c r="CP31" i="2"/>
  <c r="CO31" i="2"/>
  <c r="CN31" i="2"/>
  <c r="BY31" i="2"/>
  <c r="CI31" i="2" s="1"/>
  <c r="BX31" i="2"/>
  <c r="BW31" i="2"/>
  <c r="CH31" i="2" s="1"/>
  <c r="BV31" i="2"/>
  <c r="BU31" i="2"/>
  <c r="BT31" i="2"/>
  <c r="DC30" i="2"/>
  <c r="DB30" i="2"/>
  <c r="CZ30" i="2"/>
  <c r="CY30" i="2"/>
  <c r="CW30" i="2"/>
  <c r="CV30" i="2"/>
  <c r="CT30" i="2"/>
  <c r="CS30" i="2"/>
  <c r="CR30" i="2"/>
  <c r="CQ30" i="2"/>
  <c r="CP30" i="2"/>
  <c r="CO30" i="2"/>
  <c r="CN30" i="2"/>
  <c r="CB30" i="2"/>
  <c r="CM30" i="2" s="1"/>
  <c r="CA30" i="2"/>
  <c r="BZ30" i="2"/>
  <c r="BY30" i="2"/>
  <c r="BX30" i="2"/>
  <c r="BW30" i="2"/>
  <c r="BV30" i="2"/>
  <c r="BU30" i="2"/>
  <c r="BT30" i="2"/>
  <c r="DC21" i="3"/>
  <c r="CZ21" i="3"/>
  <c r="CW21" i="3"/>
  <c r="CT21" i="3"/>
  <c r="CP21" i="3"/>
  <c r="CO21" i="3"/>
  <c r="CN21" i="3"/>
  <c r="CB21" i="3"/>
  <c r="CM21" i="3" s="1"/>
  <c r="BX21" i="3"/>
  <c r="BW21" i="3"/>
  <c r="BV21" i="3"/>
  <c r="BU21" i="3"/>
  <c r="BT21" i="3"/>
  <c r="DB28" i="4"/>
  <c r="CY28" i="4"/>
  <c r="CV28" i="4"/>
  <c r="CS28" i="4"/>
  <c r="CR28" i="4"/>
  <c r="CA28" i="4"/>
  <c r="BZ28" i="4"/>
  <c r="DC19" i="3"/>
  <c r="DB19" i="3"/>
  <c r="CZ19" i="3"/>
  <c r="CY19" i="3"/>
  <c r="CW19" i="3"/>
  <c r="CV19" i="3"/>
  <c r="CT19" i="3"/>
  <c r="CS19" i="3"/>
  <c r="CR19" i="3"/>
  <c r="CQ19" i="3"/>
  <c r="CP19" i="3"/>
  <c r="CO19" i="3"/>
  <c r="CN19" i="3"/>
  <c r="CB19" i="3"/>
  <c r="CM19" i="3" s="1"/>
  <c r="CA19" i="3"/>
  <c r="BZ19" i="3"/>
  <c r="BY19" i="3"/>
  <c r="BX19" i="3"/>
  <c r="BW19" i="3"/>
  <c r="BV19" i="3"/>
  <c r="BU19" i="3"/>
  <c r="BT19" i="3"/>
  <c r="DC27" i="4"/>
  <c r="DB27" i="4"/>
  <c r="CZ27" i="4"/>
  <c r="CY27" i="4"/>
  <c r="CW27" i="4"/>
  <c r="CV27" i="4"/>
  <c r="CT27" i="4"/>
  <c r="CS27" i="4"/>
  <c r="CR27" i="4"/>
  <c r="CQ27" i="4"/>
  <c r="CP27" i="4"/>
  <c r="CO27" i="4"/>
  <c r="CN27" i="4"/>
  <c r="CB27" i="4"/>
  <c r="CM27" i="4" s="1"/>
  <c r="CA27" i="4"/>
  <c r="BZ27" i="4"/>
  <c r="BY27" i="4"/>
  <c r="BX27" i="4"/>
  <c r="BW27" i="4"/>
  <c r="BV27" i="4"/>
  <c r="BU27" i="4"/>
  <c r="BT27" i="4"/>
  <c r="CR25" i="2"/>
  <c r="CP25" i="2"/>
  <c r="CO25" i="2"/>
  <c r="CN25" i="2"/>
  <c r="BZ25" i="2"/>
  <c r="BX25" i="2"/>
  <c r="BW25" i="2"/>
  <c r="BV25" i="2"/>
  <c r="BU25" i="2"/>
  <c r="BT25" i="2"/>
  <c r="DC24" i="2"/>
  <c r="DB24" i="2"/>
  <c r="CZ24" i="2"/>
  <c r="CY24" i="2"/>
  <c r="CW24" i="2"/>
  <c r="CV24" i="2"/>
  <c r="CT24" i="2"/>
  <c r="CS24" i="2"/>
  <c r="CR24" i="2"/>
  <c r="CQ24" i="2"/>
  <c r="CP24" i="2"/>
  <c r="CO24" i="2"/>
  <c r="CN24" i="2"/>
  <c r="CB24" i="2"/>
  <c r="CM24" i="2" s="1"/>
  <c r="CA24" i="2"/>
  <c r="BZ24" i="2"/>
  <c r="BY24" i="2"/>
  <c r="BX24" i="2"/>
  <c r="BW24" i="2"/>
  <c r="BV24" i="2"/>
  <c r="BU24" i="2"/>
  <c r="BT24" i="2"/>
  <c r="DC26" i="4"/>
  <c r="DB26" i="4"/>
  <c r="CZ26" i="4"/>
  <c r="CY26" i="4"/>
  <c r="CW26" i="4"/>
  <c r="CV26" i="4"/>
  <c r="CT26" i="4"/>
  <c r="CS26" i="4"/>
  <c r="CR26" i="4"/>
  <c r="CP26" i="4"/>
  <c r="CO26" i="4"/>
  <c r="CN26" i="4"/>
  <c r="CB26" i="4"/>
  <c r="CM26" i="4" s="1"/>
  <c r="CA26" i="4"/>
  <c r="BZ26" i="4"/>
  <c r="BX26" i="4"/>
  <c r="BW26" i="4"/>
  <c r="BV26" i="4"/>
  <c r="BU26" i="4"/>
  <c r="BT26" i="4"/>
  <c r="DC25" i="4"/>
  <c r="DB25" i="4"/>
  <c r="CZ25" i="4"/>
  <c r="CY25" i="4"/>
  <c r="CW25" i="4"/>
  <c r="CV25" i="4"/>
  <c r="CT25" i="4"/>
  <c r="CS25" i="4"/>
  <c r="CB25" i="4"/>
  <c r="CA25" i="4"/>
  <c r="DC24" i="4"/>
  <c r="DB24" i="4"/>
  <c r="CZ24" i="4"/>
  <c r="CY24" i="4"/>
  <c r="CW24" i="4"/>
  <c r="CV24" i="4"/>
  <c r="CT24" i="4"/>
  <c r="CS24" i="4"/>
  <c r="CR24" i="4"/>
  <c r="CQ24" i="4"/>
  <c r="CP24" i="4"/>
  <c r="CO24" i="4"/>
  <c r="CB24" i="4"/>
  <c r="CA24" i="4"/>
  <c r="BZ24" i="4"/>
  <c r="BY24" i="4"/>
  <c r="BX24" i="4"/>
  <c r="BW24" i="4"/>
  <c r="BV24" i="4"/>
  <c r="BU24" i="4"/>
  <c r="BT24" i="4"/>
  <c r="CR23" i="4"/>
  <c r="CQ23" i="4"/>
  <c r="CP23" i="4"/>
  <c r="CO23" i="4"/>
  <c r="CN23" i="4"/>
  <c r="BZ23" i="4"/>
  <c r="BY23" i="4"/>
  <c r="BX23" i="4"/>
  <c r="BW23" i="4"/>
  <c r="BV23" i="4"/>
  <c r="BU23" i="4"/>
  <c r="BT23" i="4"/>
  <c r="DC22" i="4"/>
  <c r="DB22" i="4"/>
  <c r="CZ22" i="4"/>
  <c r="CY22" i="4"/>
  <c r="CW22" i="4"/>
  <c r="CV22" i="4"/>
  <c r="CT22" i="4"/>
  <c r="CS22" i="4"/>
  <c r="CR22" i="4"/>
  <c r="CQ22" i="4"/>
  <c r="CP22" i="4"/>
  <c r="CO22" i="4"/>
  <c r="CN22" i="4"/>
  <c r="CB22" i="4"/>
  <c r="CA22" i="4"/>
  <c r="BZ22" i="4"/>
  <c r="BY22" i="4"/>
  <c r="BX22" i="4"/>
  <c r="BW22" i="4"/>
  <c r="BV22" i="4"/>
  <c r="BU22" i="4"/>
  <c r="BT22" i="4"/>
  <c r="DC18" i="3"/>
  <c r="DB18" i="3"/>
  <c r="CZ18" i="3"/>
  <c r="CY18" i="3"/>
  <c r="CW18" i="3"/>
  <c r="CV18" i="3"/>
  <c r="CT18" i="3"/>
  <c r="CS18" i="3"/>
  <c r="CR18" i="3"/>
  <c r="CQ18" i="3"/>
  <c r="CP18" i="3"/>
  <c r="CO18" i="3"/>
  <c r="CN18" i="3"/>
  <c r="CB18" i="3"/>
  <c r="CM18" i="3" s="1"/>
  <c r="CA18" i="3"/>
  <c r="BZ18" i="3"/>
  <c r="BY18" i="3"/>
  <c r="BX18" i="3"/>
  <c r="BW18" i="3"/>
  <c r="BV18" i="3"/>
  <c r="BU18" i="3"/>
  <c r="BT18" i="3"/>
  <c r="DC17" i="3"/>
  <c r="DB17" i="3"/>
  <c r="CZ17" i="3"/>
  <c r="CY17" i="3"/>
  <c r="CW17" i="3"/>
  <c r="CV17" i="3"/>
  <c r="CT17" i="3"/>
  <c r="CS17" i="3"/>
  <c r="CR17" i="3"/>
  <c r="CQ17" i="3"/>
  <c r="CP17" i="3"/>
  <c r="CO17" i="3"/>
  <c r="CN17" i="3"/>
  <c r="CB17" i="3"/>
  <c r="CM17" i="3" s="1"/>
  <c r="CA17" i="3"/>
  <c r="BZ17" i="3"/>
  <c r="BY17" i="3"/>
  <c r="BX17" i="3"/>
  <c r="BW17" i="3"/>
  <c r="BV17" i="3"/>
  <c r="BU17" i="3"/>
  <c r="BT17" i="3"/>
  <c r="DC16" i="3"/>
  <c r="DB16" i="3"/>
  <c r="CZ16" i="3"/>
  <c r="CY16" i="3"/>
  <c r="CW16" i="3"/>
  <c r="CV16" i="3"/>
  <c r="CT16" i="3"/>
  <c r="CS16" i="3"/>
  <c r="CR16" i="3"/>
  <c r="CQ16" i="3"/>
  <c r="CB16" i="3"/>
  <c r="CM16" i="3" s="1"/>
  <c r="CA16" i="3"/>
  <c r="BZ16" i="3"/>
  <c r="BY16" i="3"/>
  <c r="BX16" i="3"/>
  <c r="BW16" i="3"/>
  <c r="BV16" i="3"/>
  <c r="BU16" i="3"/>
  <c r="BT16" i="3"/>
  <c r="DC18" i="2"/>
  <c r="DB18" i="2"/>
  <c r="CZ18" i="2"/>
  <c r="CY18" i="2"/>
  <c r="CW18" i="2"/>
  <c r="CV18" i="2"/>
  <c r="CT18" i="2"/>
  <c r="CS18" i="2"/>
  <c r="CR18" i="2"/>
  <c r="CP18" i="2"/>
  <c r="CO18" i="2"/>
  <c r="CN18" i="2"/>
  <c r="CB18" i="2"/>
  <c r="CM18" i="2" s="1"/>
  <c r="CA18" i="2"/>
  <c r="BZ18" i="2"/>
  <c r="BX18" i="2"/>
  <c r="BW18" i="2"/>
  <c r="BV18" i="2"/>
  <c r="BU18" i="2"/>
  <c r="BT18" i="2"/>
  <c r="CE18" i="2" s="1"/>
  <c r="DC15" i="3"/>
  <c r="DB15" i="3"/>
  <c r="CZ15" i="3"/>
  <c r="CY15" i="3"/>
  <c r="CW15" i="3"/>
  <c r="CV15" i="3"/>
  <c r="CT15" i="3"/>
  <c r="CS15" i="3"/>
  <c r="CR15" i="3"/>
  <c r="CP15" i="3"/>
  <c r="CO15" i="3"/>
  <c r="CN15" i="3"/>
  <c r="CB15" i="3"/>
  <c r="CM15" i="3" s="1"/>
  <c r="CA15" i="3"/>
  <c r="BZ15" i="3"/>
  <c r="BX15" i="3"/>
  <c r="BW15" i="3"/>
  <c r="BV15" i="3"/>
  <c r="BU15" i="3"/>
  <c r="BT15" i="3"/>
  <c r="CE15" i="3" s="1"/>
  <c r="CP19" i="4"/>
  <c r="CO19" i="4"/>
  <c r="CN19" i="4"/>
  <c r="CA19" i="4"/>
  <c r="BX19" i="4"/>
  <c r="BW19" i="4"/>
  <c r="BV19" i="4"/>
  <c r="BU19" i="4"/>
  <c r="BT19" i="4"/>
  <c r="DC18" i="4"/>
  <c r="DB18" i="4"/>
  <c r="CZ18" i="4"/>
  <c r="CY18" i="4"/>
  <c r="CW18" i="4"/>
  <c r="CV18" i="4"/>
  <c r="CT18" i="4"/>
  <c r="CS18" i="4"/>
  <c r="CB18" i="4"/>
  <c r="CM18" i="4" s="1"/>
  <c r="CA18" i="4"/>
  <c r="BX18" i="4"/>
  <c r="BW18" i="4"/>
  <c r="BV18" i="4"/>
  <c r="BU18" i="4"/>
  <c r="BT18" i="4"/>
  <c r="DC17" i="2"/>
  <c r="DB17" i="2"/>
  <c r="CZ17" i="2"/>
  <c r="CY17" i="2"/>
  <c r="CW17" i="2"/>
  <c r="CV17" i="2"/>
  <c r="CT17" i="2"/>
  <c r="CS17" i="2"/>
  <c r="CR17" i="2"/>
  <c r="CP17" i="2"/>
  <c r="CO17" i="2"/>
  <c r="CN17" i="2"/>
  <c r="CB17" i="2"/>
  <c r="CM17" i="2" s="1"/>
  <c r="CA17" i="2"/>
  <c r="BZ17" i="2"/>
  <c r="BX17" i="2"/>
  <c r="BW17" i="2"/>
  <c r="BV17" i="2"/>
  <c r="BU17" i="2"/>
  <c r="BT17" i="2"/>
  <c r="DC17" i="4"/>
  <c r="DB17" i="4"/>
  <c r="CZ17" i="4"/>
  <c r="CY17" i="4"/>
  <c r="CW17" i="4"/>
  <c r="CV17" i="4"/>
  <c r="CT17" i="4"/>
  <c r="CS17" i="4"/>
  <c r="CR17" i="4"/>
  <c r="CP17" i="4"/>
  <c r="CO17" i="4"/>
  <c r="CN17" i="4"/>
  <c r="CB17" i="4"/>
  <c r="CM17" i="4" s="1"/>
  <c r="CA17" i="4"/>
  <c r="BZ17" i="4"/>
  <c r="BX17" i="4"/>
  <c r="BW17" i="4"/>
  <c r="BV17" i="4"/>
  <c r="BU17" i="4"/>
  <c r="BT17" i="4"/>
  <c r="DC16" i="4"/>
  <c r="DB16" i="4"/>
  <c r="CZ16" i="4"/>
  <c r="CY16" i="4"/>
  <c r="CW16" i="4"/>
  <c r="CV16" i="4"/>
  <c r="CT16" i="4"/>
  <c r="CS16" i="4"/>
  <c r="CR16" i="4"/>
  <c r="CQ16" i="4"/>
  <c r="CP16" i="4"/>
  <c r="CO16" i="4"/>
  <c r="CN16" i="4"/>
  <c r="CB16" i="4"/>
  <c r="CM16" i="4" s="1"/>
  <c r="CA16" i="4"/>
  <c r="BZ16" i="4"/>
  <c r="BY16" i="4"/>
  <c r="BX16" i="4"/>
  <c r="BW16" i="4"/>
  <c r="BV16" i="4"/>
  <c r="BU16" i="4"/>
  <c r="BT16" i="4"/>
  <c r="DC14" i="3"/>
  <c r="DB14" i="3"/>
  <c r="CZ14" i="3"/>
  <c r="CY14" i="3"/>
  <c r="CW14" i="3"/>
  <c r="CV14" i="3"/>
  <c r="CT14" i="3"/>
  <c r="CS14" i="3"/>
  <c r="CR14" i="3"/>
  <c r="CQ14" i="3"/>
  <c r="CP14" i="3"/>
  <c r="CO14" i="3"/>
  <c r="CN14" i="3"/>
  <c r="CB14" i="3"/>
  <c r="CM14" i="3" s="1"/>
  <c r="CA14" i="3"/>
  <c r="BZ14" i="3"/>
  <c r="BY14" i="3"/>
  <c r="BX14" i="3"/>
  <c r="BW14" i="3"/>
  <c r="BV14" i="3"/>
  <c r="BU14" i="3"/>
  <c r="BT14" i="3"/>
  <c r="DC15" i="4"/>
  <c r="DB15" i="4"/>
  <c r="CZ15" i="4"/>
  <c r="CY15" i="4"/>
  <c r="CW15" i="4"/>
  <c r="CV15" i="4"/>
  <c r="CT15" i="4"/>
  <c r="CS15" i="4"/>
  <c r="CR15" i="4"/>
  <c r="CQ15" i="4"/>
  <c r="CP15" i="4"/>
  <c r="CO15" i="4"/>
  <c r="CN15" i="4"/>
  <c r="CB15" i="4"/>
  <c r="CM15" i="4" s="1"/>
  <c r="CA15" i="4"/>
  <c r="BZ15" i="4"/>
  <c r="CJ15" i="4" s="1"/>
  <c r="BY15" i="4"/>
  <c r="BX15" i="4"/>
  <c r="BW15" i="4"/>
  <c r="BV15" i="4"/>
  <c r="CF15" i="4" s="1"/>
  <c r="BU15" i="4"/>
  <c r="BT15" i="4"/>
  <c r="DC14" i="4"/>
  <c r="DB14" i="4"/>
  <c r="CZ14" i="4"/>
  <c r="CY14" i="4"/>
  <c r="CW14" i="4"/>
  <c r="CV14" i="4"/>
  <c r="CT14" i="4"/>
  <c r="CS14" i="4"/>
  <c r="CR14" i="4"/>
  <c r="CQ14" i="4"/>
  <c r="CP14" i="4"/>
  <c r="CO14" i="4"/>
  <c r="CN14" i="4"/>
  <c r="CB14" i="4"/>
  <c r="CM14" i="4" s="1"/>
  <c r="CA14" i="4"/>
  <c r="BZ14" i="4"/>
  <c r="BY14" i="4"/>
  <c r="BX14" i="4"/>
  <c r="BW14" i="4"/>
  <c r="BV14" i="4"/>
  <c r="BU14" i="4"/>
  <c r="BT14" i="4"/>
  <c r="DC16" i="2"/>
  <c r="DB16" i="2"/>
  <c r="CZ16" i="2"/>
  <c r="CW16" i="2"/>
  <c r="CV16" i="2"/>
  <c r="CT16" i="2"/>
  <c r="CS16" i="2"/>
  <c r="CR16" i="2"/>
  <c r="CQ16" i="2"/>
  <c r="CP16" i="2"/>
  <c r="CO16" i="2"/>
  <c r="CN16" i="2"/>
  <c r="CB16" i="2"/>
  <c r="CM16" i="2" s="1"/>
  <c r="CA16" i="2"/>
  <c r="BZ16" i="2"/>
  <c r="BY16" i="2"/>
  <c r="BX16" i="2"/>
  <c r="BW16" i="2"/>
  <c r="BV16" i="2"/>
  <c r="BU16" i="2"/>
  <c r="BT16" i="2"/>
  <c r="DC15" i="2"/>
  <c r="DB15" i="2"/>
  <c r="CZ15" i="2"/>
  <c r="CY15" i="2"/>
  <c r="CW15" i="2"/>
  <c r="CV15" i="2"/>
  <c r="CT15" i="2"/>
  <c r="CS15" i="2"/>
  <c r="CR15" i="2"/>
  <c r="CQ15" i="2"/>
  <c r="CB15" i="2"/>
  <c r="CM15" i="2" s="1"/>
  <c r="CA15" i="2"/>
  <c r="BZ15" i="2"/>
  <c r="BY15" i="2"/>
  <c r="DB13" i="3"/>
  <c r="CY13" i="3"/>
  <c r="CV13" i="3"/>
  <c r="CS13" i="3"/>
  <c r="CR13" i="3"/>
  <c r="CA13" i="3"/>
  <c r="BZ13" i="3"/>
  <c r="DC12" i="3"/>
  <c r="DB12" i="3"/>
  <c r="CZ12" i="3"/>
  <c r="CY12" i="3"/>
  <c r="CW12" i="3"/>
  <c r="CV12" i="3"/>
  <c r="CT12" i="3"/>
  <c r="CS12" i="3"/>
  <c r="CR12" i="3"/>
  <c r="CP12" i="3"/>
  <c r="CO12" i="3"/>
  <c r="CN12" i="3"/>
  <c r="CB12" i="3"/>
  <c r="CM12" i="3" s="1"/>
  <c r="CA12" i="3"/>
  <c r="BZ12" i="3"/>
  <c r="BX12" i="3"/>
  <c r="BW12" i="3"/>
  <c r="BV12" i="3"/>
  <c r="CF12" i="3" s="1"/>
  <c r="BU12" i="3"/>
  <c r="BT12" i="3"/>
  <c r="CE12" i="3" s="1"/>
  <c r="DC14" i="2"/>
  <c r="CZ14" i="2"/>
  <c r="CW14" i="2"/>
  <c r="CT14" i="2"/>
  <c r="CR14" i="2"/>
  <c r="CQ14" i="2"/>
  <c r="CP14" i="2"/>
  <c r="CO14" i="2"/>
  <c r="CN14" i="2"/>
  <c r="CB14" i="2"/>
  <c r="CM14" i="2" s="1"/>
  <c r="BZ14" i="2"/>
  <c r="BY14" i="2"/>
  <c r="BX14" i="2"/>
  <c r="BW14" i="2"/>
  <c r="BV14" i="2"/>
  <c r="BU14" i="2"/>
  <c r="BT14" i="2"/>
  <c r="DC11" i="3"/>
  <c r="CZ11" i="3"/>
  <c r="CW11" i="3"/>
  <c r="CT11" i="3"/>
  <c r="CR11" i="3"/>
  <c r="CP11" i="3"/>
  <c r="CO11" i="3"/>
  <c r="CN11" i="3"/>
  <c r="CB11" i="3"/>
  <c r="CM11" i="3" s="1"/>
  <c r="BZ11" i="3"/>
  <c r="BX11" i="3"/>
  <c r="BW11" i="3"/>
  <c r="BV11" i="3"/>
  <c r="BU11" i="3"/>
  <c r="BT11" i="3"/>
  <c r="DC13" i="2"/>
  <c r="DB13" i="2"/>
  <c r="CZ13" i="2"/>
  <c r="CY13" i="2"/>
  <c r="CW13" i="2"/>
  <c r="CV13" i="2"/>
  <c r="CT13" i="2"/>
  <c r="CS13" i="2"/>
  <c r="CR13" i="2"/>
  <c r="CQ13" i="2"/>
  <c r="CP13" i="2"/>
  <c r="CO13" i="2"/>
  <c r="CB13" i="2"/>
  <c r="CM13" i="2" s="1"/>
  <c r="CA13" i="2"/>
  <c r="CK13" i="2" s="1"/>
  <c r="BZ13" i="2"/>
  <c r="BY13" i="2"/>
  <c r="BX13" i="2"/>
  <c r="BW13" i="2"/>
  <c r="BV13" i="2"/>
  <c r="CP12" i="2"/>
  <c r="CO12" i="2"/>
  <c r="CN12" i="2"/>
  <c r="BX12" i="2"/>
  <c r="BW12" i="2"/>
  <c r="BV12" i="2"/>
  <c r="BU12" i="2"/>
  <c r="BT12" i="2"/>
  <c r="DB11" i="2"/>
  <c r="CY11" i="2"/>
  <c r="CV11" i="2"/>
  <c r="CS11" i="2"/>
  <c r="CR11" i="2"/>
  <c r="CP11" i="2"/>
  <c r="CO11" i="2"/>
  <c r="CN11" i="2"/>
  <c r="CA11" i="2"/>
  <c r="BZ11" i="2"/>
  <c r="BX11" i="2"/>
  <c r="BW11" i="2"/>
  <c r="BV11" i="2"/>
  <c r="BU11" i="2"/>
  <c r="BT11" i="2"/>
  <c r="DC10" i="3"/>
  <c r="DB10" i="3"/>
  <c r="CZ10" i="3"/>
  <c r="CY10" i="3"/>
  <c r="CW10" i="3"/>
  <c r="CV10" i="3"/>
  <c r="CT10" i="3"/>
  <c r="CS10" i="3"/>
  <c r="CR10" i="3"/>
  <c r="CO10" i="3"/>
  <c r="CN10" i="3"/>
  <c r="CJ10" i="3"/>
  <c r="CB10" i="3"/>
  <c r="CM10" i="3" s="1"/>
  <c r="CA10" i="3"/>
  <c r="BZ10" i="3"/>
  <c r="BX10" i="3"/>
  <c r="BW10" i="3"/>
  <c r="BV10" i="3"/>
  <c r="BU10" i="3"/>
  <c r="BT10" i="3"/>
  <c r="BX13" i="4"/>
  <c r="BW13" i="4"/>
  <c r="BV13" i="4"/>
  <c r="BU13" i="4"/>
  <c r="BT13" i="4"/>
  <c r="CP12" i="4"/>
  <c r="BX12" i="4"/>
  <c r="BW12" i="4"/>
  <c r="BV12" i="4"/>
  <c r="BU12" i="4"/>
  <c r="BT12" i="4"/>
  <c r="DC9" i="3"/>
  <c r="DB9" i="3"/>
  <c r="CZ9" i="3"/>
  <c r="CY9" i="3"/>
  <c r="CW9" i="3"/>
  <c r="CV9" i="3"/>
  <c r="CT9" i="3"/>
  <c r="CS9" i="3"/>
  <c r="CR9" i="3"/>
  <c r="CQ9" i="3"/>
  <c r="CP9" i="3"/>
  <c r="CO9" i="3"/>
  <c r="CN9" i="3"/>
  <c r="CB9" i="3"/>
  <c r="CM9" i="3" s="1"/>
  <c r="CA9" i="3"/>
  <c r="BZ9" i="3"/>
  <c r="BY9" i="3"/>
  <c r="BX9" i="3"/>
  <c r="BW9" i="3"/>
  <c r="BV9" i="3"/>
  <c r="BU9" i="3"/>
  <c r="BT9" i="3"/>
  <c r="DC11" i="4"/>
  <c r="DB11" i="4"/>
  <c r="CZ11" i="4"/>
  <c r="CY11" i="4"/>
  <c r="CW11" i="4"/>
  <c r="CV11" i="4"/>
  <c r="CT11" i="4"/>
  <c r="CS11" i="4"/>
  <c r="CR11" i="4"/>
  <c r="CQ11" i="4"/>
  <c r="CB11" i="4"/>
  <c r="CM11" i="4" s="1"/>
  <c r="CA11" i="4"/>
  <c r="BZ11" i="4"/>
  <c r="BY11" i="4"/>
  <c r="DC10" i="2"/>
  <c r="DB10" i="2"/>
  <c r="CZ10" i="2"/>
  <c r="CY10" i="2"/>
  <c r="CW10" i="2"/>
  <c r="CV10" i="2"/>
  <c r="CT10" i="2"/>
  <c r="CS10" i="2"/>
  <c r="CR10" i="2"/>
  <c r="CQ10" i="2"/>
  <c r="CP10" i="2"/>
  <c r="CO10" i="2"/>
  <c r="CN10" i="2"/>
  <c r="CB10" i="2"/>
  <c r="CM10" i="2" s="1"/>
  <c r="CA10" i="2"/>
  <c r="BZ10" i="2"/>
  <c r="BY10" i="2"/>
  <c r="BX10" i="2"/>
  <c r="BW10" i="2"/>
  <c r="BV10" i="2"/>
  <c r="BU10" i="2"/>
  <c r="BT10" i="2"/>
  <c r="CR9" i="2"/>
  <c r="BZ9" i="2"/>
  <c r="DC8" i="2"/>
  <c r="DB8" i="2"/>
  <c r="CZ8" i="2"/>
  <c r="CY8" i="2"/>
  <c r="CW8" i="2"/>
  <c r="CV8" i="2"/>
  <c r="CT8" i="2"/>
  <c r="CS8" i="2"/>
  <c r="CR8" i="2"/>
  <c r="CB8" i="2"/>
  <c r="CM8" i="2" s="1"/>
  <c r="CA8" i="2"/>
  <c r="BZ8" i="2"/>
  <c r="DC8" i="3"/>
  <c r="DB8" i="3"/>
  <c r="CZ8" i="3"/>
  <c r="CY8" i="3"/>
  <c r="CW8" i="3"/>
  <c r="CV8" i="3"/>
  <c r="CT8" i="3"/>
  <c r="CS8" i="3"/>
  <c r="CB8" i="3"/>
  <c r="CM8" i="3" s="1"/>
  <c r="CA8" i="3"/>
  <c r="DC10" i="4"/>
  <c r="DB10" i="4"/>
  <c r="CZ10" i="4"/>
  <c r="CY10" i="4"/>
  <c r="CW10" i="4"/>
  <c r="CV10" i="4"/>
  <c r="CT10" i="4"/>
  <c r="CS10" i="4"/>
  <c r="CR10" i="4"/>
  <c r="CQ10" i="4"/>
  <c r="CB10" i="4"/>
  <c r="CM10" i="4" s="1"/>
  <c r="CA10" i="4"/>
  <c r="BZ10" i="4"/>
  <c r="BY10" i="4"/>
  <c r="DB9" i="4"/>
  <c r="CY9" i="4"/>
  <c r="CV9" i="4"/>
  <c r="CS9" i="4"/>
  <c r="CQ9" i="4"/>
  <c r="CA9" i="4"/>
  <c r="BY9" i="4"/>
  <c r="DC7" i="3"/>
  <c r="DB7" i="3"/>
  <c r="CZ7" i="3"/>
  <c r="CY7" i="3"/>
  <c r="CW7" i="3"/>
  <c r="CV7" i="3"/>
  <c r="CT7" i="3"/>
  <c r="CS7" i="3"/>
  <c r="CR7" i="3"/>
  <c r="CQ7" i="3"/>
  <c r="CP7" i="3"/>
  <c r="CO7" i="3"/>
  <c r="CN7" i="3"/>
  <c r="CB7" i="3"/>
  <c r="CM7" i="3" s="1"/>
  <c r="CA7" i="3"/>
  <c r="BZ7" i="3"/>
  <c r="BY7" i="3"/>
  <c r="BX7" i="3"/>
  <c r="BW7" i="3"/>
  <c r="BV7" i="3"/>
  <c r="BU7" i="3"/>
  <c r="BT7" i="3"/>
  <c r="BX7" i="2"/>
  <c r="BW7" i="2"/>
  <c r="BV7" i="2"/>
  <c r="BU7" i="2"/>
  <c r="BT7" i="2"/>
  <c r="DC179" i="1"/>
  <c r="CZ179" i="1"/>
  <c r="CW179" i="1"/>
  <c r="CT179" i="1"/>
  <c r="CB179" i="1"/>
  <c r="CM179" i="1" s="1"/>
  <c r="DC6" i="3"/>
  <c r="DB6" i="3"/>
  <c r="CZ6" i="3"/>
  <c r="CY6" i="3"/>
  <c r="CW6" i="3"/>
  <c r="CV6" i="3"/>
  <c r="CT6" i="3"/>
  <c r="CS6" i="3"/>
  <c r="CR6" i="3"/>
  <c r="CQ6" i="3"/>
  <c r="CP6" i="3"/>
  <c r="CO6" i="3"/>
  <c r="CN6" i="3"/>
  <c r="CB6" i="3"/>
  <c r="CM6" i="3" s="1"/>
  <c r="CA6" i="3"/>
  <c r="BZ6" i="3"/>
  <c r="BY6" i="3"/>
  <c r="BX6" i="3"/>
  <c r="BW6" i="3"/>
  <c r="BV6" i="3"/>
  <c r="BU6" i="3"/>
  <c r="BT6" i="3"/>
  <c r="DC8" i="1"/>
  <c r="CZ8" i="1"/>
  <c r="CW8" i="1"/>
  <c r="CT8" i="1"/>
  <c r="CB8" i="1"/>
  <c r="CM8" i="1" s="1"/>
  <c r="DC176" i="1"/>
  <c r="CZ176" i="1"/>
  <c r="CW176" i="1"/>
  <c r="CT176" i="1"/>
  <c r="CB176" i="1"/>
  <c r="CM176" i="1" s="1"/>
  <c r="CH17" i="4" l="1"/>
  <c r="CE23" i="4"/>
  <c r="CI23" i="4"/>
  <c r="CF49" i="4"/>
  <c r="CL11" i="4"/>
  <c r="CH22" i="4"/>
  <c r="CG11" i="3"/>
  <c r="CL28" i="3"/>
  <c r="CM28" i="3"/>
  <c r="CL36" i="3"/>
  <c r="CM36" i="3"/>
  <c r="CG9" i="3"/>
  <c r="CK9" i="3"/>
  <c r="CF33" i="3"/>
  <c r="CJ33" i="3"/>
  <c r="CL24" i="3"/>
  <c r="CM24" i="3"/>
  <c r="CF28" i="3"/>
  <c r="CF76" i="2"/>
  <c r="CI77" i="2"/>
  <c r="CK17" i="2"/>
  <c r="CH63" i="2"/>
  <c r="CJ76" i="2"/>
  <c r="CF97" i="2"/>
  <c r="CG14" i="2"/>
  <c r="CG64" i="2"/>
  <c r="CL64" i="2"/>
  <c r="CM64" i="2"/>
  <c r="CF80" i="2"/>
  <c r="CJ80" i="2"/>
  <c r="CG40" i="3"/>
  <c r="CK19" i="3"/>
  <c r="CG19" i="3"/>
  <c r="CF26" i="3"/>
  <c r="CJ26" i="3"/>
  <c r="CG32" i="3"/>
  <c r="CK32" i="3"/>
  <c r="CF6" i="3"/>
  <c r="CJ6" i="3"/>
  <c r="CE10" i="3"/>
  <c r="CF21" i="3"/>
  <c r="CH30" i="3"/>
  <c r="CG56" i="3"/>
  <c r="CG6" i="3"/>
  <c r="CK6" i="3"/>
  <c r="CH7" i="3"/>
  <c r="CL8" i="3"/>
  <c r="CH9" i="3"/>
  <c r="CL9" i="3"/>
  <c r="CH10" i="3"/>
  <c r="CH11" i="3"/>
  <c r="CF14" i="3"/>
  <c r="CJ14" i="3"/>
  <c r="CL15" i="3"/>
  <c r="CH16" i="3"/>
  <c r="CL16" i="3"/>
  <c r="CF17" i="3"/>
  <c r="CJ17" i="3"/>
  <c r="CE18" i="3"/>
  <c r="CI18" i="3"/>
  <c r="CJ25" i="3"/>
  <c r="CG26" i="3"/>
  <c r="CK26" i="3"/>
  <c r="CI29" i="3"/>
  <c r="CL30" i="3"/>
  <c r="CH31" i="3"/>
  <c r="CL31" i="3"/>
  <c r="CH32" i="3"/>
  <c r="CL32" i="3"/>
  <c r="CG33" i="3"/>
  <c r="CK33" i="3"/>
  <c r="CE38" i="3"/>
  <c r="CE55" i="3"/>
  <c r="CI55" i="3"/>
  <c r="CE56" i="3"/>
  <c r="CH56" i="3"/>
  <c r="CH47" i="3"/>
  <c r="CH48" i="3"/>
  <c r="CJ53" i="3"/>
  <c r="CE11" i="3"/>
  <c r="CG14" i="3"/>
  <c r="CK14" i="3"/>
  <c r="CH15" i="3"/>
  <c r="CE19" i="3"/>
  <c r="CI19" i="3"/>
  <c r="CK25" i="3"/>
  <c r="CH26" i="3"/>
  <c r="CL26" i="3"/>
  <c r="CI28" i="3"/>
  <c r="CH33" i="3"/>
  <c r="CL33" i="3"/>
  <c r="CG35" i="3"/>
  <c r="CK35" i="3"/>
  <c r="CF37" i="3"/>
  <c r="CJ37" i="3"/>
  <c r="CF38" i="3"/>
  <c r="CJ38" i="3"/>
  <c r="CL42" i="3"/>
  <c r="CL43" i="3"/>
  <c r="CE44" i="3"/>
  <c r="CI44" i="3"/>
  <c r="CG55" i="3"/>
  <c r="CK55" i="3"/>
  <c r="CK56" i="3"/>
  <c r="CF7" i="3"/>
  <c r="CJ7" i="3"/>
  <c r="CF9" i="3"/>
  <c r="CJ9" i="3"/>
  <c r="CG10" i="3"/>
  <c r="CH14" i="3"/>
  <c r="CL14" i="3"/>
  <c r="CF15" i="3"/>
  <c r="CK15" i="3"/>
  <c r="CF16" i="3"/>
  <c r="CJ16" i="3"/>
  <c r="CH17" i="3"/>
  <c r="CL17" i="3"/>
  <c r="CG18" i="3"/>
  <c r="CK18" i="3"/>
  <c r="CG21" i="3"/>
  <c r="CL23" i="3"/>
  <c r="CK24" i="3"/>
  <c r="CK29" i="3"/>
  <c r="CE30" i="3"/>
  <c r="CK30" i="3"/>
  <c r="CF31" i="3"/>
  <c r="CJ31" i="3"/>
  <c r="CG38" i="3"/>
  <c r="CK38" i="3"/>
  <c r="CG39" i="3"/>
  <c r="CL40" i="3"/>
  <c r="CK45" i="3"/>
  <c r="CF47" i="3"/>
  <c r="CG48" i="3"/>
  <c r="CK48" i="3"/>
  <c r="CH53" i="3"/>
  <c r="CL53" i="3"/>
  <c r="CL12" i="3"/>
  <c r="CK13" i="3"/>
  <c r="CI37" i="3"/>
  <c r="CH14" i="2"/>
  <c r="CE17" i="2"/>
  <c r="CG7" i="2"/>
  <c r="CK8" i="2"/>
  <c r="CE11" i="2"/>
  <c r="CF12" i="2"/>
  <c r="CG13" i="2"/>
  <c r="CL15" i="2"/>
  <c r="CF16" i="2"/>
  <c r="CJ16" i="2"/>
  <c r="CG18" i="2"/>
  <c r="CL18" i="2"/>
  <c r="CE31" i="2"/>
  <c r="CL35" i="2"/>
  <c r="CE36" i="2"/>
  <c r="CJ38" i="2"/>
  <c r="CE57" i="2"/>
  <c r="CI57" i="2"/>
  <c r="CH62" i="2"/>
  <c r="CH66" i="2"/>
  <c r="CH7" i="2"/>
  <c r="CE10" i="2"/>
  <c r="CI10" i="2"/>
  <c r="CF11" i="2"/>
  <c r="CK11" i="2"/>
  <c r="CG16" i="2"/>
  <c r="CK16" i="2"/>
  <c r="CL17" i="2"/>
  <c r="CE24" i="2"/>
  <c r="CI24" i="2"/>
  <c r="CE25" i="2"/>
  <c r="CL32" i="2"/>
  <c r="CK34" i="2"/>
  <c r="CL37" i="2"/>
  <c r="CL40" i="2"/>
  <c r="CH41" i="2"/>
  <c r="CH48" i="2"/>
  <c r="CE49" i="2"/>
  <c r="CI49" i="2"/>
  <c r="CE56" i="2"/>
  <c r="CI56" i="2"/>
  <c r="CG58" i="2"/>
  <c r="CK58" i="2"/>
  <c r="CH59" i="2"/>
  <c r="CI62" i="2"/>
  <c r="CE65" i="2"/>
  <c r="CK66" i="2"/>
  <c r="CF10" i="2"/>
  <c r="CJ10" i="2"/>
  <c r="CH12" i="2"/>
  <c r="CI13" i="2"/>
  <c r="CH16" i="2"/>
  <c r="CL16" i="2"/>
  <c r="CG30" i="2"/>
  <c r="CK30" i="2"/>
  <c r="CL33" i="2"/>
  <c r="CL34" i="2"/>
  <c r="CK38" i="2"/>
  <c r="CJ39" i="2"/>
  <c r="CE41" i="2"/>
  <c r="CI41" i="2"/>
  <c r="CH43" i="2"/>
  <c r="CF45" i="2"/>
  <c r="CF49" i="2"/>
  <c r="CJ49" i="2"/>
  <c r="CG57" i="2"/>
  <c r="CI59" i="2"/>
  <c r="CF62" i="2"/>
  <c r="CJ62" i="2"/>
  <c r="CL63" i="2"/>
  <c r="CH64" i="2"/>
  <c r="CG77" i="2"/>
  <c r="CK77" i="2"/>
  <c r="CE78" i="2"/>
  <c r="CI78" i="2"/>
  <c r="CH80" i="2"/>
  <c r="CL80" i="2"/>
  <c r="CF7" i="2"/>
  <c r="CG10" i="2"/>
  <c r="CK10" i="2"/>
  <c r="CH11" i="2"/>
  <c r="CJ13" i="2"/>
  <c r="CK18" i="2"/>
  <c r="CG24" i="2"/>
  <c r="CK24" i="2"/>
  <c r="CH25" i="2"/>
  <c r="CL30" i="2"/>
  <c r="CK40" i="2"/>
  <c r="CG48" i="2"/>
  <c r="CK48" i="2"/>
  <c r="CG49" i="2"/>
  <c r="CK49" i="2"/>
  <c r="CG56" i="2"/>
  <c r="CK56" i="2"/>
  <c r="CH57" i="2"/>
  <c r="CE58" i="2"/>
  <c r="CI58" i="2"/>
  <c r="CF59" i="2"/>
  <c r="CJ59" i="2"/>
  <c r="CG62" i="2"/>
  <c r="CG65" i="2"/>
  <c r="CI66" i="2"/>
  <c r="CL88" i="2"/>
  <c r="CE96" i="2"/>
  <c r="CL22" i="4"/>
  <c r="CM22" i="4"/>
  <c r="CF14" i="4"/>
  <c r="CJ14" i="4"/>
  <c r="CL16" i="4"/>
  <c r="CL25" i="4"/>
  <c r="CM25" i="4"/>
  <c r="CE16" i="4"/>
  <c r="CJ16" i="4"/>
  <c r="CH24" i="4"/>
  <c r="CL24" i="4"/>
  <c r="CM24" i="4"/>
  <c r="CL26" i="4"/>
  <c r="CK52" i="4"/>
  <c r="CG27" i="4"/>
  <c r="CK27" i="4"/>
  <c r="CK29" i="4"/>
  <c r="CI31" i="4"/>
  <c r="CE49" i="4"/>
  <c r="CL49" i="4"/>
  <c r="CK16" i="4"/>
  <c r="CH31" i="4"/>
  <c r="CH12" i="4"/>
  <c r="CF13" i="4"/>
  <c r="CG14" i="4"/>
  <c r="CK14" i="4"/>
  <c r="CG15" i="4"/>
  <c r="CK15" i="4"/>
  <c r="CF16" i="4"/>
  <c r="CH19" i="4"/>
  <c r="CJ23" i="4"/>
  <c r="CK26" i="4"/>
  <c r="CL29" i="4"/>
  <c r="CH38" i="4"/>
  <c r="CL38" i="4"/>
  <c r="CL50" i="4"/>
  <c r="CG51" i="4"/>
  <c r="CK51" i="4"/>
  <c r="CE56" i="4"/>
  <c r="CH14" i="4"/>
  <c r="CL14" i="4"/>
  <c r="CH15" i="4"/>
  <c r="CL15" i="4"/>
  <c r="CG16" i="4"/>
  <c r="CK17" i="4"/>
  <c r="CF22" i="4"/>
  <c r="CJ22" i="4"/>
  <c r="CF24" i="4"/>
  <c r="CJ24" i="4"/>
  <c r="CE27" i="4"/>
  <c r="CI27" i="4"/>
  <c r="CG49" i="4"/>
  <c r="CL10" i="4"/>
  <c r="CF12" i="4"/>
  <c r="CH13" i="4"/>
  <c r="CL18" i="4"/>
  <c r="CF38" i="4"/>
  <c r="CJ38" i="4"/>
  <c r="CE51" i="4"/>
  <c r="CI51" i="4"/>
  <c r="CG56" i="4"/>
  <c r="CL56" i="4"/>
  <c r="CE7" i="3"/>
  <c r="CI7" i="3"/>
  <c r="CK10" i="4"/>
  <c r="CJ11" i="4"/>
  <c r="CG12" i="4"/>
  <c r="CE13" i="4"/>
  <c r="CJ15" i="2"/>
  <c r="CG17" i="2"/>
  <c r="CH6" i="3"/>
  <c r="CE12" i="2"/>
  <c r="CE16" i="3"/>
  <c r="CI16" i="3"/>
  <c r="CG17" i="3"/>
  <c r="CK17" i="3"/>
  <c r="CF18" i="3"/>
  <c r="CJ18" i="3"/>
  <c r="CE22" i="4"/>
  <c r="CI22" i="4"/>
  <c r="CG23" i="4"/>
  <c r="CG24" i="4"/>
  <c r="CK24" i="4"/>
  <c r="CG26" i="4"/>
  <c r="CH24" i="2"/>
  <c r="CL24" i="2"/>
  <c r="CH27" i="4"/>
  <c r="CL27" i="4"/>
  <c r="CH19" i="3"/>
  <c r="CL19" i="3"/>
  <c r="CE6" i="3"/>
  <c r="CI6" i="3"/>
  <c r="CE7" i="2"/>
  <c r="CK7" i="3"/>
  <c r="CE9" i="3"/>
  <c r="CI9" i="3"/>
  <c r="CE12" i="4"/>
  <c r="CG13" i="4"/>
  <c r="CG11" i="2"/>
  <c r="CF11" i="3"/>
  <c r="CE14" i="2"/>
  <c r="CI14" i="2"/>
  <c r="CK15" i="2"/>
  <c r="CE16" i="2"/>
  <c r="CI16" i="2"/>
  <c r="CE14" i="4"/>
  <c r="CI14" i="4"/>
  <c r="CE15" i="4"/>
  <c r="CI15" i="4"/>
  <c r="CE14" i="3"/>
  <c r="CI14" i="3"/>
  <c r="CH16" i="4"/>
  <c r="CG17" i="4"/>
  <c r="CL17" i="4"/>
  <c r="CH17" i="2"/>
  <c r="CE19" i="4"/>
  <c r="CF23" i="4"/>
  <c r="CL7" i="3"/>
  <c r="CJ10" i="4"/>
  <c r="CL8" i="2"/>
  <c r="CH10" i="2"/>
  <c r="CL10" i="2"/>
  <c r="CH13" i="2"/>
  <c r="CL13" i="2"/>
  <c r="CH12" i="3"/>
  <c r="CK12" i="3"/>
  <c r="CG19" i="4"/>
  <c r="CG15" i="3"/>
  <c r="CF18" i="2"/>
  <c r="CG16" i="3"/>
  <c r="CK16" i="3"/>
  <c r="CE17" i="3"/>
  <c r="CI17" i="3"/>
  <c r="CH18" i="3"/>
  <c r="CL18" i="3"/>
  <c r="CG22" i="4"/>
  <c r="CK22" i="4"/>
  <c r="CH23" i="4"/>
  <c r="CE24" i="4"/>
  <c r="CI24" i="4"/>
  <c r="CF26" i="4"/>
  <c r="CF24" i="2"/>
  <c r="CJ24" i="2"/>
  <c r="CF25" i="2"/>
  <c r="CF27" i="4"/>
  <c r="CJ27" i="4"/>
  <c r="CF19" i="3"/>
  <c r="CJ19" i="3"/>
  <c r="CF30" i="2"/>
  <c r="CJ30" i="2"/>
  <c r="CH36" i="2"/>
  <c r="CF24" i="3"/>
  <c r="CF41" i="2"/>
  <c r="CF43" i="2"/>
  <c r="CG45" i="2"/>
  <c r="CL29" i="3"/>
  <c r="CE46" i="2"/>
  <c r="CI46" i="2"/>
  <c r="CG31" i="3"/>
  <c r="CK31" i="3"/>
  <c r="CK34" i="3"/>
  <c r="CF35" i="3"/>
  <c r="CJ35" i="3"/>
  <c r="CJ36" i="3"/>
  <c r="CL55" i="2"/>
  <c r="CF56" i="2"/>
  <c r="CJ56" i="2"/>
  <c r="CE38" i="4"/>
  <c r="CI38" i="4"/>
  <c r="CF58" i="2"/>
  <c r="CJ58" i="2"/>
  <c r="CG37" i="3"/>
  <c r="CK37" i="3"/>
  <c r="CG39" i="4"/>
  <c r="CG59" i="2"/>
  <c r="CF39" i="3"/>
  <c r="CJ39" i="3"/>
  <c r="CH40" i="3"/>
  <c r="CF63" i="2"/>
  <c r="CE64" i="2"/>
  <c r="CF65" i="2"/>
  <c r="CG40" i="4"/>
  <c r="CK40" i="4"/>
  <c r="CJ41" i="3"/>
  <c r="CK42" i="3"/>
  <c r="CK43" i="3"/>
  <c r="CH77" i="2"/>
  <c r="CL77" i="2"/>
  <c r="CF78" i="2"/>
  <c r="CJ78" i="2"/>
  <c r="CE80" i="2"/>
  <c r="CI80" i="2"/>
  <c r="CG47" i="3"/>
  <c r="CK47" i="3"/>
  <c r="CF51" i="4"/>
  <c r="CJ51" i="4"/>
  <c r="CL85" i="2"/>
  <c r="CK88" i="2"/>
  <c r="CI53" i="3"/>
  <c r="CK56" i="4"/>
  <c r="CH96" i="2"/>
  <c r="CG97" i="2"/>
  <c r="CE54" i="3"/>
  <c r="CF55" i="3"/>
  <c r="CJ55" i="3"/>
  <c r="CG57" i="3"/>
  <c r="CL38" i="2"/>
  <c r="CE32" i="3"/>
  <c r="CI32" i="3"/>
  <c r="CH39" i="3"/>
  <c r="CJ66" i="2"/>
  <c r="CK28" i="4"/>
  <c r="CH30" i="2"/>
  <c r="CK32" i="2"/>
  <c r="CK35" i="2"/>
  <c r="CK22" i="3"/>
  <c r="CF36" i="2"/>
  <c r="CK36" i="2"/>
  <c r="CG24" i="3"/>
  <c r="CE43" i="2"/>
  <c r="CG28" i="3"/>
  <c r="CE45" i="2"/>
  <c r="CJ29" i="3"/>
  <c r="CF46" i="2"/>
  <c r="CJ46" i="2"/>
  <c r="CE31" i="3"/>
  <c r="CI31" i="3"/>
  <c r="CH49" i="2"/>
  <c r="CL49" i="2"/>
  <c r="CF32" i="3"/>
  <c r="CJ32" i="3"/>
  <c r="CE33" i="3"/>
  <c r="CI33" i="3"/>
  <c r="CJ34" i="3"/>
  <c r="CH35" i="3"/>
  <c r="CL35" i="3"/>
  <c r="CK36" i="3"/>
  <c r="CK55" i="2"/>
  <c r="CH56" i="2"/>
  <c r="CL56" i="2"/>
  <c r="CG38" i="4"/>
  <c r="CK38" i="4"/>
  <c r="CH58" i="2"/>
  <c r="CL58" i="2"/>
  <c r="CF39" i="4"/>
  <c r="CJ39" i="4"/>
  <c r="CH38" i="3"/>
  <c r="CL38" i="3"/>
  <c r="CE39" i="3"/>
  <c r="CI39" i="3"/>
  <c r="CG63" i="2"/>
  <c r="CE63" i="2"/>
  <c r="CF64" i="2"/>
  <c r="CH65" i="2"/>
  <c r="CH40" i="4"/>
  <c r="CL40" i="4"/>
  <c r="CL41" i="3"/>
  <c r="CJ43" i="3"/>
  <c r="CF44" i="3"/>
  <c r="CF77" i="2"/>
  <c r="CJ77" i="2"/>
  <c r="CH78" i="2"/>
  <c r="CL78" i="2"/>
  <c r="CG80" i="2"/>
  <c r="CK80" i="2"/>
  <c r="CF45" i="3"/>
  <c r="CJ45" i="3"/>
  <c r="CH49" i="4"/>
  <c r="CE47" i="3"/>
  <c r="CI47" i="3"/>
  <c r="CH51" i="4"/>
  <c r="CL51" i="4"/>
  <c r="CG53" i="3"/>
  <c r="CK53" i="3"/>
  <c r="CH56" i="4"/>
  <c r="CG96" i="2"/>
  <c r="CL96" i="2"/>
  <c r="CE97" i="2"/>
  <c r="CG54" i="3"/>
  <c r="CH55" i="3"/>
  <c r="CL55" i="3"/>
  <c r="CL56" i="3"/>
  <c r="CF57" i="3"/>
  <c r="CJ57" i="3"/>
  <c r="CE30" i="2"/>
  <c r="CI30" i="2"/>
  <c r="CK33" i="2"/>
  <c r="CG36" i="2"/>
  <c r="CJ30" i="4"/>
  <c r="CE26" i="3"/>
  <c r="CI26" i="3"/>
  <c r="CL43" i="2"/>
  <c r="CI38" i="3"/>
  <c r="CE40" i="3"/>
  <c r="CI40" i="4"/>
  <c r="CJ40" i="4"/>
  <c r="CF96" i="2"/>
  <c r="CL6" i="3"/>
  <c r="CG45" i="3"/>
  <c r="CJ47" i="3"/>
  <c r="CG7" i="3"/>
  <c r="CG44" i="3"/>
  <c r="CH45" i="3"/>
  <c r="CL45" i="3"/>
  <c r="CL10" i="3"/>
  <c r="CJ42" i="3"/>
  <c r="CH44" i="3"/>
  <c r="CE45" i="3"/>
  <c r="CI45" i="3"/>
  <c r="CL47" i="3"/>
  <c r="CH57" i="3"/>
  <c r="CE57" i="3"/>
  <c r="CI57" i="3"/>
  <c r="CF54" i="3"/>
  <c r="CF56" i="3"/>
  <c r="CH97" i="2"/>
  <c r="CF56" i="4"/>
  <c r="CI48" i="3"/>
  <c r="CF48" i="3"/>
  <c r="CJ48" i="3"/>
  <c r="CH76" i="2"/>
  <c r="CE76" i="2"/>
  <c r="CI76" i="2"/>
  <c r="CK41" i="3"/>
  <c r="CL66" i="2"/>
  <c r="CH39" i="4"/>
  <c r="CE39" i="4"/>
  <c r="CI39" i="4"/>
  <c r="CH37" i="3"/>
  <c r="CL37" i="3"/>
  <c r="CF57" i="2"/>
  <c r="CJ55" i="2"/>
  <c r="CL34" i="3"/>
  <c r="CF30" i="3"/>
  <c r="CG30" i="3"/>
  <c r="CG46" i="2"/>
  <c r="CK46" i="2"/>
  <c r="CI48" i="2"/>
  <c r="CH46" i="2"/>
  <c r="CF48" i="2"/>
  <c r="CJ48" i="2"/>
  <c r="CH45" i="2"/>
  <c r="CH28" i="3"/>
  <c r="CE28" i="3"/>
  <c r="CG41" i="2"/>
  <c r="CG31" i="4"/>
  <c r="CH24" i="3"/>
  <c r="CE24" i="3"/>
  <c r="CL22" i="3"/>
  <c r="CF31" i="2"/>
  <c r="CG31" i="2"/>
  <c r="CJ32" i="2"/>
  <c r="CJ33" i="2"/>
  <c r="CH21" i="3"/>
  <c r="CE21" i="3"/>
  <c r="CG25" i="2"/>
  <c r="CH26" i="4"/>
  <c r="CE26" i="4"/>
  <c r="CH18" i="2"/>
  <c r="CF19" i="4"/>
  <c r="CF17" i="2"/>
  <c r="CG12" i="3"/>
  <c r="CF14" i="2"/>
  <c r="CJ14" i="2"/>
  <c r="CG12" i="2"/>
  <c r="CF10" i="3"/>
  <c r="CK10" i="3"/>
  <c r="CK11" i="4"/>
  <c r="DC192" i="1" l="1"/>
  <c r="CZ192" i="1"/>
  <c r="CW192" i="1"/>
  <c r="CT192" i="1"/>
  <c r="CB192" i="1"/>
  <c r="CM192" i="1" s="1"/>
  <c r="DC193" i="1"/>
  <c r="CZ193" i="1"/>
  <c r="CW193" i="1"/>
  <c r="CT193" i="1"/>
  <c r="CB193" i="1"/>
  <c r="CM193" i="1" s="1"/>
  <c r="DC104" i="1"/>
  <c r="CZ104" i="1"/>
  <c r="CW104" i="1"/>
  <c r="CT104" i="1"/>
  <c r="CB104" i="1"/>
  <c r="CM104" i="1" s="1"/>
  <c r="CR8" i="4"/>
  <c r="BZ8" i="4"/>
  <c r="CR5" i="2"/>
  <c r="BZ5" i="2"/>
  <c r="CR4" i="2"/>
  <c r="BZ4" i="2"/>
  <c r="DC7" i="4"/>
  <c r="DB7" i="4"/>
  <c r="CZ7" i="4"/>
  <c r="CY7" i="4"/>
  <c r="CW7" i="4"/>
  <c r="CV7" i="4"/>
  <c r="CT7" i="4"/>
  <c r="CS7" i="4"/>
  <c r="CR7" i="4"/>
  <c r="CQ7" i="4"/>
  <c r="CB7" i="4"/>
  <c r="CM7" i="4" s="1"/>
  <c r="CA7" i="4"/>
  <c r="BZ7" i="4"/>
  <c r="BY7" i="4"/>
  <c r="DB6" i="4"/>
  <c r="CY6" i="4"/>
  <c r="CV6" i="4"/>
  <c r="CS6" i="4"/>
  <c r="CR6" i="4"/>
  <c r="CQ6" i="4"/>
  <c r="CA6" i="4"/>
  <c r="BZ6" i="4"/>
  <c r="BY6" i="4"/>
  <c r="DC5" i="4"/>
  <c r="DB5" i="4"/>
  <c r="CZ5" i="4"/>
  <c r="CY5" i="4"/>
  <c r="CW5" i="4"/>
  <c r="CV5" i="4"/>
  <c r="CT5" i="4"/>
  <c r="CS5" i="4"/>
  <c r="CR5" i="4"/>
  <c r="CQ5" i="4"/>
  <c r="CP5" i="4"/>
  <c r="CB5" i="4"/>
  <c r="CM5" i="4" s="1"/>
  <c r="CA5" i="4"/>
  <c r="BZ5" i="4"/>
  <c r="BY5" i="4"/>
  <c r="BX5" i="4"/>
  <c r="DC5" i="3"/>
  <c r="DB5" i="3"/>
  <c r="CZ5" i="3"/>
  <c r="CY5" i="3"/>
  <c r="CW5" i="3"/>
  <c r="CV5" i="3"/>
  <c r="CT5" i="3"/>
  <c r="CS5" i="3"/>
  <c r="CQ5" i="3"/>
  <c r="CP5" i="3"/>
  <c r="CO5" i="3"/>
  <c r="CN5" i="3"/>
  <c r="CB5" i="3"/>
  <c r="CM5" i="3" s="1"/>
  <c r="CA5" i="3"/>
  <c r="BY5" i="3"/>
  <c r="BX5" i="3"/>
  <c r="CI5" i="3" s="1"/>
  <c r="BW5" i="3"/>
  <c r="BV5" i="3"/>
  <c r="BU5" i="3"/>
  <c r="BT5" i="3"/>
  <c r="CE5" i="3" s="1"/>
  <c r="DC4" i="4"/>
  <c r="DB4" i="4"/>
  <c r="CZ4" i="4"/>
  <c r="CY4" i="4"/>
  <c r="CW4" i="4"/>
  <c r="CV4" i="4"/>
  <c r="CT4" i="4"/>
  <c r="CS4" i="4"/>
  <c r="CR4" i="4"/>
  <c r="CQ4" i="4"/>
  <c r="CP4" i="4"/>
  <c r="CO4" i="4"/>
  <c r="CN4" i="4"/>
  <c r="CB4" i="4"/>
  <c r="CM4" i="4" s="1"/>
  <c r="CA4" i="4"/>
  <c r="BZ4" i="4"/>
  <c r="BY4" i="4"/>
  <c r="BX4" i="4"/>
  <c r="BW4" i="4"/>
  <c r="BV4" i="4"/>
  <c r="DC4" i="3"/>
  <c r="DB4" i="3"/>
  <c r="CZ4" i="3"/>
  <c r="CY4" i="3"/>
  <c r="CW4" i="3"/>
  <c r="CV4" i="3"/>
  <c r="CT4" i="3"/>
  <c r="CS4" i="3"/>
  <c r="CR4" i="3"/>
  <c r="CQ4" i="3"/>
  <c r="CP4" i="3"/>
  <c r="CO4" i="3"/>
  <c r="CN4" i="3"/>
  <c r="CB4" i="3"/>
  <c r="CM4" i="3" s="1"/>
  <c r="CA4" i="3"/>
  <c r="BZ4" i="3"/>
  <c r="BY4" i="3"/>
  <c r="BX4" i="3"/>
  <c r="BW4" i="3"/>
  <c r="BV4" i="3"/>
  <c r="BU4" i="3"/>
  <c r="BT4" i="3"/>
  <c r="CB214" i="1"/>
  <c r="CM214" i="1" s="1"/>
  <c r="CT62" i="4" l="1"/>
  <c r="CZ62" i="4"/>
  <c r="CW62" i="4"/>
  <c r="DC62" i="4"/>
  <c r="CF4" i="3"/>
  <c r="CJ4" i="3"/>
  <c r="CJ7" i="4"/>
  <c r="CH4" i="4"/>
  <c r="CI4" i="4"/>
  <c r="CI5" i="4"/>
  <c r="CK7" i="4"/>
  <c r="CG4" i="4"/>
  <c r="CK4" i="4"/>
  <c r="CK5" i="4"/>
  <c r="CJ6" i="4"/>
  <c r="CJ4" i="4"/>
  <c r="CL5" i="4"/>
  <c r="CL7" i="4"/>
  <c r="CL4" i="4"/>
  <c r="CK6" i="4"/>
  <c r="CF5" i="3"/>
  <c r="CJ5" i="4"/>
  <c r="CK4" i="3"/>
  <c r="CH4" i="3"/>
  <c r="CL4" i="3"/>
  <c r="CE4" i="3"/>
  <c r="CI4" i="3"/>
  <c r="CG5" i="3"/>
  <c r="CL5" i="3"/>
  <c r="CG4" i="3"/>
  <c r="CH5" i="3"/>
  <c r="DB41" i="1" l="1"/>
  <c r="CV41" i="1"/>
  <c r="CS41" i="1"/>
  <c r="CA41" i="1"/>
  <c r="DB42" i="1"/>
  <c r="CY42" i="1"/>
  <c r="CV42" i="1"/>
  <c r="CS42" i="1"/>
  <c r="CA42" i="1"/>
  <c r="DC150" i="1" l="1"/>
  <c r="CZ150" i="1"/>
  <c r="CW150" i="1"/>
  <c r="CT150" i="1"/>
  <c r="CB150" i="1"/>
  <c r="CM150" i="1" s="1"/>
  <c r="DC102" i="1" l="1"/>
  <c r="CZ102" i="1"/>
  <c r="CW102" i="1"/>
  <c r="CT102" i="1"/>
  <c r="CB102" i="1"/>
  <c r="CM102" i="1" s="1"/>
  <c r="DB91" i="1" l="1"/>
  <c r="CY91" i="1"/>
  <c r="CV91" i="1"/>
  <c r="CS91" i="1"/>
  <c r="CA91" i="1"/>
  <c r="CB105" i="1" l="1"/>
  <c r="CM105" i="1" s="1"/>
  <c r="DC154" i="1" l="1"/>
  <c r="CZ154" i="1"/>
  <c r="CW154" i="1"/>
  <c r="CT154" i="1"/>
  <c r="CA5" i="1" l="1"/>
  <c r="CL5" i="1" s="1"/>
  <c r="DC6" i="1" l="1"/>
  <c r="DC7" i="1"/>
  <c r="DC9" i="1"/>
  <c r="DC11" i="1"/>
  <c r="DC17" i="1"/>
  <c r="DC21" i="1"/>
  <c r="DC22" i="1"/>
  <c r="DC23" i="1"/>
  <c r="DC25" i="1"/>
  <c r="DC26" i="1"/>
  <c r="DC28" i="1"/>
  <c r="DC31" i="1"/>
  <c r="DC34" i="1"/>
  <c r="DC35" i="1"/>
  <c r="DC36" i="1"/>
  <c r="DC37" i="1"/>
  <c r="DC39" i="1"/>
  <c r="DC41" i="1"/>
  <c r="DC42" i="1"/>
  <c r="DC43" i="1"/>
  <c r="DC44" i="1"/>
  <c r="DC45" i="1"/>
  <c r="DC46" i="1"/>
  <c r="DC47" i="1"/>
  <c r="DC48" i="1"/>
  <c r="DC50" i="1"/>
  <c r="DC51" i="1"/>
  <c r="DC52" i="1"/>
  <c r="DC54" i="1"/>
  <c r="DC61" i="1"/>
  <c r="DC62" i="1"/>
  <c r="DC63" i="1"/>
  <c r="DC64" i="1"/>
  <c r="DC66" i="1"/>
  <c r="DC67" i="1"/>
  <c r="DC68" i="1"/>
  <c r="DC69" i="1"/>
  <c r="DC71" i="1"/>
  <c r="DC72" i="1"/>
  <c r="DC73" i="1"/>
  <c r="DC78" i="1"/>
  <c r="DC79" i="1"/>
  <c r="DC80" i="1"/>
  <c r="DC82" i="1"/>
  <c r="DC83" i="1"/>
  <c r="DC84" i="1"/>
  <c r="DC85" i="1"/>
  <c r="DC86" i="1"/>
  <c r="DC87" i="1"/>
  <c r="DC89" i="1"/>
  <c r="DC91" i="1"/>
  <c r="DC92" i="1"/>
  <c r="DC93" i="1"/>
  <c r="DC95" i="1"/>
  <c r="DC96" i="1"/>
  <c r="DC97" i="1"/>
  <c r="DC101" i="1"/>
  <c r="DC105" i="1"/>
  <c r="DC106" i="1"/>
  <c r="DC110" i="1"/>
  <c r="DC111" i="1"/>
  <c r="DC112" i="1"/>
  <c r="DC113" i="1"/>
  <c r="DC114" i="1"/>
  <c r="DC115" i="1"/>
  <c r="DC116" i="1"/>
  <c r="DC117" i="1"/>
  <c r="DC118" i="1"/>
  <c r="DC119" i="1"/>
  <c r="DC120" i="1"/>
  <c r="DC121" i="1"/>
  <c r="DC122" i="1"/>
  <c r="DC125" i="1"/>
  <c r="DC126" i="1"/>
  <c r="DC127" i="1"/>
  <c r="DC128" i="1"/>
  <c r="DC130" i="1"/>
  <c r="DC131" i="1"/>
  <c r="DC133" i="1"/>
  <c r="DC134" i="1"/>
  <c r="DC135" i="1"/>
  <c r="DC136" i="1"/>
  <c r="DC137" i="1"/>
  <c r="DC138" i="1"/>
  <c r="DC140" i="1"/>
  <c r="DC142" i="1"/>
  <c r="DC143" i="1"/>
  <c r="DC144" i="1"/>
  <c r="DC146" i="1"/>
  <c r="DC147" i="1"/>
  <c r="DC148" i="1"/>
  <c r="DC149" i="1"/>
  <c r="DC151" i="1"/>
  <c r="DC153" i="1"/>
  <c r="DC155" i="1"/>
  <c r="DC156" i="1"/>
  <c r="DC161" i="1"/>
  <c r="DC164" i="1"/>
  <c r="DC165" i="1"/>
  <c r="DC167" i="1"/>
  <c r="DC168" i="1"/>
  <c r="DC169" i="1"/>
  <c r="DC172" i="1"/>
  <c r="DC173" i="1"/>
  <c r="DC175" i="1"/>
  <c r="DC178" i="1"/>
  <c r="DC180" i="1"/>
  <c r="DC181" i="1"/>
  <c r="DC182" i="1"/>
  <c r="DC184" i="1"/>
  <c r="DC185" i="1"/>
  <c r="DC186" i="1"/>
  <c r="DC187" i="1"/>
  <c r="DC194" i="1"/>
  <c r="DC195" i="1"/>
  <c r="DC196" i="1"/>
  <c r="DC197" i="1"/>
  <c r="DC198" i="1"/>
  <c r="DC199" i="1"/>
  <c r="DC200" i="1"/>
  <c r="DC202" i="1"/>
  <c r="DC203" i="1"/>
  <c r="DC204" i="1"/>
  <c r="DC205" i="1"/>
  <c r="DC206" i="1"/>
  <c r="DC209" i="1"/>
  <c r="DC210" i="1"/>
  <c r="DC211" i="1"/>
  <c r="DC212" i="1"/>
  <c r="DC213" i="1"/>
  <c r="DC214" i="1"/>
  <c r="DC219" i="1"/>
  <c r="DC5" i="1"/>
  <c r="CZ6" i="1"/>
  <c r="CZ7" i="1"/>
  <c r="CZ9" i="1"/>
  <c r="CZ11" i="1"/>
  <c r="CZ17" i="1"/>
  <c r="CZ21" i="1"/>
  <c r="CZ22" i="1"/>
  <c r="CZ23" i="1"/>
  <c r="CZ25" i="1"/>
  <c r="CZ26" i="1"/>
  <c r="CZ28" i="1"/>
  <c r="CZ31" i="1"/>
  <c r="CZ34" i="1"/>
  <c r="CZ35" i="1"/>
  <c r="CZ36" i="1"/>
  <c r="CZ37" i="1"/>
  <c r="CZ39" i="1"/>
  <c r="CZ41" i="1"/>
  <c r="CZ42" i="1"/>
  <c r="CZ43" i="1"/>
  <c r="CZ44" i="1"/>
  <c r="CZ45" i="1"/>
  <c r="CZ46" i="1"/>
  <c r="CZ47" i="1"/>
  <c r="CZ48" i="1"/>
  <c r="CZ50" i="1"/>
  <c r="CZ51" i="1"/>
  <c r="CZ52" i="1"/>
  <c r="CZ54" i="1"/>
  <c r="CZ61" i="1"/>
  <c r="CZ62" i="1"/>
  <c r="CZ63" i="1"/>
  <c r="CZ64" i="1"/>
  <c r="CZ66" i="1"/>
  <c r="CZ67" i="1"/>
  <c r="CZ68" i="1"/>
  <c r="CZ69" i="1"/>
  <c r="CZ71" i="1"/>
  <c r="CZ72" i="1"/>
  <c r="CZ73" i="1"/>
  <c r="CZ78" i="1"/>
  <c r="CZ79" i="1"/>
  <c r="CZ80" i="1"/>
  <c r="CZ82" i="1"/>
  <c r="CZ83" i="1"/>
  <c r="CZ84" i="1"/>
  <c r="CZ85" i="1"/>
  <c r="CZ86" i="1"/>
  <c r="CZ87" i="1"/>
  <c r="CZ89" i="1"/>
  <c r="CZ91" i="1"/>
  <c r="CZ92" i="1"/>
  <c r="CZ93" i="1"/>
  <c r="CZ95" i="1"/>
  <c r="CZ96" i="1"/>
  <c r="CZ97" i="1"/>
  <c r="CZ101" i="1"/>
  <c r="CZ105" i="1"/>
  <c r="CZ106" i="1"/>
  <c r="CZ110" i="1"/>
  <c r="CZ111" i="1"/>
  <c r="CZ112" i="1"/>
  <c r="CZ113" i="1"/>
  <c r="CZ114" i="1"/>
  <c r="CZ115" i="1"/>
  <c r="CZ116" i="1"/>
  <c r="CZ117" i="1"/>
  <c r="CZ118" i="1"/>
  <c r="CZ119" i="1"/>
  <c r="CZ120" i="1"/>
  <c r="CZ121" i="1"/>
  <c r="CZ122" i="1"/>
  <c r="CZ125" i="1"/>
  <c r="CZ126" i="1"/>
  <c r="CZ127" i="1"/>
  <c r="CZ128" i="1"/>
  <c r="CZ130" i="1"/>
  <c r="CZ131" i="1"/>
  <c r="CZ133" i="1"/>
  <c r="CZ134" i="1"/>
  <c r="CZ135" i="1"/>
  <c r="CZ136" i="1"/>
  <c r="CZ137" i="1"/>
  <c r="CZ138" i="1"/>
  <c r="CZ140" i="1"/>
  <c r="CZ142" i="1"/>
  <c r="CZ143" i="1"/>
  <c r="CZ144" i="1"/>
  <c r="CZ146" i="1"/>
  <c r="CZ147" i="1"/>
  <c r="CZ148" i="1"/>
  <c r="CZ149" i="1"/>
  <c r="CZ151" i="1"/>
  <c r="CZ153" i="1"/>
  <c r="CZ155" i="1"/>
  <c r="CZ156" i="1"/>
  <c r="CZ161" i="1"/>
  <c r="CZ164" i="1"/>
  <c r="CZ165" i="1"/>
  <c r="CZ167" i="1"/>
  <c r="CZ168" i="1"/>
  <c r="CZ169" i="1"/>
  <c r="CZ172" i="1"/>
  <c r="CZ173" i="1"/>
  <c r="CZ175" i="1"/>
  <c r="CZ178" i="1"/>
  <c r="CZ180" i="1"/>
  <c r="CZ181" i="1"/>
  <c r="CZ182" i="1"/>
  <c r="CZ184" i="1"/>
  <c r="CZ185" i="1"/>
  <c r="CZ186" i="1"/>
  <c r="CZ187" i="1"/>
  <c r="CZ194" i="1"/>
  <c r="CZ195" i="1"/>
  <c r="CZ196" i="1"/>
  <c r="CZ197" i="1"/>
  <c r="CZ198" i="1"/>
  <c r="CZ199" i="1"/>
  <c r="CZ200" i="1"/>
  <c r="CZ202" i="1"/>
  <c r="CZ203" i="1"/>
  <c r="CZ204" i="1"/>
  <c r="CZ205" i="1"/>
  <c r="CZ206" i="1"/>
  <c r="CZ209" i="1"/>
  <c r="CZ210" i="1"/>
  <c r="CZ211" i="1"/>
  <c r="CZ212" i="1"/>
  <c r="CZ213" i="1"/>
  <c r="CZ214" i="1"/>
  <c r="CZ219" i="1"/>
  <c r="CW6" i="1"/>
  <c r="CW7" i="1"/>
  <c r="CW9" i="1"/>
  <c r="CW11" i="1"/>
  <c r="CW17" i="1"/>
  <c r="CW21" i="1"/>
  <c r="CW22" i="1"/>
  <c r="CW23" i="1"/>
  <c r="CW25" i="1"/>
  <c r="CW26" i="1"/>
  <c r="CW28" i="1"/>
  <c r="CW31" i="1"/>
  <c r="CW34" i="1"/>
  <c r="CW35" i="1"/>
  <c r="CW36" i="1"/>
  <c r="CW37" i="1"/>
  <c r="CW39" i="1"/>
  <c r="CW41" i="1"/>
  <c r="CW42" i="1"/>
  <c r="CW43" i="1"/>
  <c r="CW44" i="1"/>
  <c r="CW45" i="1"/>
  <c r="CW46" i="1"/>
  <c r="CW47" i="1"/>
  <c r="CW48" i="1"/>
  <c r="CW50" i="1"/>
  <c r="CW51" i="1"/>
  <c r="CW52" i="1"/>
  <c r="CW54" i="1"/>
  <c r="CW61" i="1"/>
  <c r="CW62" i="1"/>
  <c r="CW63" i="1"/>
  <c r="CW64" i="1"/>
  <c r="CW66" i="1"/>
  <c r="CW67" i="1"/>
  <c r="CW68" i="1"/>
  <c r="CW69" i="1"/>
  <c r="CW71" i="1"/>
  <c r="CW72" i="1"/>
  <c r="CW73" i="1"/>
  <c r="CW78" i="1"/>
  <c r="CW79" i="1"/>
  <c r="CW80" i="1"/>
  <c r="CW82" i="1"/>
  <c r="CW83" i="1"/>
  <c r="CW84" i="1"/>
  <c r="CW85" i="1"/>
  <c r="CW86" i="1"/>
  <c r="CW87" i="1"/>
  <c r="CW89" i="1"/>
  <c r="CW91" i="1"/>
  <c r="CW92" i="1"/>
  <c r="CW93" i="1"/>
  <c r="CW95" i="1"/>
  <c r="CW96" i="1"/>
  <c r="CW97" i="1"/>
  <c r="CW101" i="1"/>
  <c r="CW105" i="1"/>
  <c r="CW106" i="1"/>
  <c r="CW110" i="1"/>
  <c r="CW111" i="1"/>
  <c r="CW112" i="1"/>
  <c r="CW113" i="1"/>
  <c r="CW114" i="1"/>
  <c r="CW115" i="1"/>
  <c r="CW116" i="1"/>
  <c r="CW117" i="1"/>
  <c r="CW118" i="1"/>
  <c r="CW119" i="1"/>
  <c r="CW120" i="1"/>
  <c r="CW121" i="1"/>
  <c r="CW122" i="1"/>
  <c r="CW125" i="1"/>
  <c r="CW126" i="1"/>
  <c r="CW127" i="1"/>
  <c r="CW128" i="1"/>
  <c r="CW130" i="1"/>
  <c r="CW131" i="1"/>
  <c r="CW133" i="1"/>
  <c r="CW134" i="1"/>
  <c r="CW135" i="1"/>
  <c r="CW136" i="1"/>
  <c r="CW137" i="1"/>
  <c r="CW138" i="1"/>
  <c r="CW140" i="1"/>
  <c r="CW142" i="1"/>
  <c r="CW143" i="1"/>
  <c r="CW144" i="1"/>
  <c r="CW146" i="1"/>
  <c r="CW147" i="1"/>
  <c r="CW148" i="1"/>
  <c r="CW149" i="1"/>
  <c r="CW151" i="1"/>
  <c r="CW153" i="1"/>
  <c r="CW155" i="1"/>
  <c r="CW156" i="1"/>
  <c r="CW161" i="1"/>
  <c r="CW164" i="1"/>
  <c r="CW165" i="1"/>
  <c r="CW167" i="1"/>
  <c r="CW168" i="1"/>
  <c r="CW169" i="1"/>
  <c r="CW172" i="1"/>
  <c r="CW173" i="1"/>
  <c r="CW175" i="1"/>
  <c r="CW178" i="1"/>
  <c r="CW180" i="1"/>
  <c r="CW181" i="1"/>
  <c r="CW182" i="1"/>
  <c r="CW184" i="1"/>
  <c r="CW185" i="1"/>
  <c r="CW186" i="1"/>
  <c r="CW187" i="1"/>
  <c r="CW194" i="1"/>
  <c r="CW195" i="1"/>
  <c r="CW196" i="1"/>
  <c r="CW197" i="1"/>
  <c r="CW198" i="1"/>
  <c r="CW199" i="1"/>
  <c r="CW200" i="1"/>
  <c r="CW202" i="1"/>
  <c r="CW203" i="1"/>
  <c r="CW204" i="1"/>
  <c r="CW205" i="1"/>
  <c r="CW206" i="1"/>
  <c r="CW209" i="1"/>
  <c r="CW210" i="1"/>
  <c r="CW211" i="1"/>
  <c r="CW212" i="1"/>
  <c r="CW213" i="1"/>
  <c r="CW214" i="1"/>
  <c r="CW219" i="1"/>
  <c r="CT6" i="1"/>
  <c r="CT7" i="1"/>
  <c r="CT9" i="1"/>
  <c r="CT11" i="1"/>
  <c r="CT17" i="1"/>
  <c r="CT21" i="1"/>
  <c r="CT22" i="1"/>
  <c r="CT23" i="1"/>
  <c r="CT25" i="1"/>
  <c r="CT26" i="1"/>
  <c r="CT28" i="1"/>
  <c r="CT31" i="1"/>
  <c r="CT34" i="1"/>
  <c r="CT35" i="1"/>
  <c r="CT36" i="1"/>
  <c r="CT37" i="1"/>
  <c r="CT39" i="1"/>
  <c r="CT41" i="1"/>
  <c r="CT42" i="1"/>
  <c r="CT43" i="1"/>
  <c r="CT44" i="1"/>
  <c r="CT45" i="1"/>
  <c r="CT46" i="1"/>
  <c r="CT47" i="1"/>
  <c r="CT48" i="1"/>
  <c r="CT50" i="1"/>
  <c r="CT51" i="1"/>
  <c r="CT52" i="1"/>
  <c r="CT54" i="1"/>
  <c r="CT61" i="1"/>
  <c r="CT62" i="1"/>
  <c r="CT63" i="1"/>
  <c r="CT64" i="1"/>
  <c r="CT66" i="1"/>
  <c r="CT67" i="1"/>
  <c r="CT68" i="1"/>
  <c r="CT69" i="1"/>
  <c r="CT71" i="1"/>
  <c r="CT72" i="1"/>
  <c r="CT73" i="1"/>
  <c r="CT78" i="1"/>
  <c r="CT79" i="1"/>
  <c r="CT80" i="1"/>
  <c r="CT82" i="1"/>
  <c r="CT83" i="1"/>
  <c r="CT84" i="1"/>
  <c r="CT85" i="1"/>
  <c r="CT86" i="1"/>
  <c r="CT87" i="1"/>
  <c r="CT89" i="1"/>
  <c r="CT91" i="1"/>
  <c r="CT92" i="1"/>
  <c r="CT93" i="1"/>
  <c r="CT95" i="1"/>
  <c r="CT96" i="1"/>
  <c r="CT97" i="1"/>
  <c r="CT101" i="1"/>
  <c r="CT105" i="1"/>
  <c r="CT106" i="1"/>
  <c r="CT110" i="1"/>
  <c r="CT111" i="1"/>
  <c r="CT112" i="1"/>
  <c r="CT113" i="1"/>
  <c r="CT114" i="1"/>
  <c r="CT115" i="1"/>
  <c r="CT116" i="1"/>
  <c r="CT117" i="1"/>
  <c r="CT118" i="1"/>
  <c r="CT119" i="1"/>
  <c r="CT120" i="1"/>
  <c r="CT121" i="1"/>
  <c r="CT122" i="1"/>
  <c r="CT125" i="1"/>
  <c r="CT126" i="1"/>
  <c r="CT127" i="1"/>
  <c r="CT128" i="1"/>
  <c r="CT130" i="1"/>
  <c r="CT131" i="1"/>
  <c r="CT133" i="1"/>
  <c r="CT134" i="1"/>
  <c r="CT135" i="1"/>
  <c r="CT136" i="1"/>
  <c r="CT137" i="1"/>
  <c r="CT138" i="1"/>
  <c r="CT140" i="1"/>
  <c r="CT142" i="1"/>
  <c r="CT143" i="1"/>
  <c r="CT144" i="1"/>
  <c r="CT146" i="1"/>
  <c r="CT147" i="1"/>
  <c r="CT148" i="1"/>
  <c r="CT149" i="1"/>
  <c r="CT151" i="1"/>
  <c r="CT153" i="1"/>
  <c r="CT155" i="1"/>
  <c r="CT156" i="1"/>
  <c r="CT161" i="1"/>
  <c r="CT164" i="1"/>
  <c r="CT165" i="1"/>
  <c r="CT167" i="1"/>
  <c r="CT168" i="1"/>
  <c r="CT169" i="1"/>
  <c r="CT172" i="1"/>
  <c r="CT173" i="1"/>
  <c r="CT175" i="1"/>
  <c r="CT178" i="1"/>
  <c r="CT180" i="1"/>
  <c r="CT181" i="1"/>
  <c r="CT182" i="1"/>
  <c r="CT184" i="1"/>
  <c r="CT185" i="1"/>
  <c r="CT186" i="1"/>
  <c r="CT187" i="1"/>
  <c r="CT194" i="1"/>
  <c r="CT195" i="1"/>
  <c r="CT196" i="1"/>
  <c r="CT197" i="1"/>
  <c r="CT198" i="1"/>
  <c r="CT199" i="1"/>
  <c r="CT200" i="1"/>
  <c r="CT202" i="1"/>
  <c r="CT203" i="1"/>
  <c r="CT204" i="1"/>
  <c r="CT205" i="1"/>
  <c r="CT206" i="1"/>
  <c r="CT209" i="1"/>
  <c r="CT210" i="1"/>
  <c r="CT211" i="1"/>
  <c r="CT212" i="1"/>
  <c r="CT213" i="1"/>
  <c r="CT214" i="1"/>
  <c r="CT219" i="1"/>
  <c r="CB6" i="1"/>
  <c r="CM6" i="1" s="1"/>
  <c r="CB7" i="1"/>
  <c r="CM7" i="1" s="1"/>
  <c r="CB9" i="1"/>
  <c r="CM9" i="1" s="1"/>
  <c r="CB11" i="1"/>
  <c r="CM11" i="1" s="1"/>
  <c r="CB17" i="1"/>
  <c r="CM17" i="1" s="1"/>
  <c r="CB21" i="1"/>
  <c r="CM21" i="1" s="1"/>
  <c r="CB22" i="1"/>
  <c r="CB23" i="1"/>
  <c r="CM23" i="1" s="1"/>
  <c r="CB25" i="1"/>
  <c r="CM25" i="1" s="1"/>
  <c r="CB26" i="1"/>
  <c r="CM26" i="1" s="1"/>
  <c r="CB28" i="1"/>
  <c r="CM28" i="1" s="1"/>
  <c r="CB31" i="1"/>
  <c r="CB34" i="1"/>
  <c r="CB35" i="1"/>
  <c r="CM35" i="1" s="1"/>
  <c r="CB36" i="1"/>
  <c r="CM36" i="1" s="1"/>
  <c r="CB37" i="1"/>
  <c r="CM37" i="1" s="1"/>
  <c r="CB39" i="1"/>
  <c r="CM39" i="1" s="1"/>
  <c r="CB41" i="1"/>
  <c r="CB42" i="1"/>
  <c r="CB43" i="1"/>
  <c r="CM43" i="1" s="1"/>
  <c r="CB44" i="1"/>
  <c r="CM44" i="1" s="1"/>
  <c r="CB45" i="1"/>
  <c r="CM45" i="1" s="1"/>
  <c r="CB46" i="1"/>
  <c r="CM46" i="1" s="1"/>
  <c r="CB47" i="1"/>
  <c r="CM47" i="1" s="1"/>
  <c r="CB48" i="1"/>
  <c r="CM48" i="1" s="1"/>
  <c r="CB50" i="1"/>
  <c r="CM50" i="1" s="1"/>
  <c r="CB51" i="1"/>
  <c r="CM51" i="1" s="1"/>
  <c r="CB52" i="1"/>
  <c r="CM52" i="1" s="1"/>
  <c r="CB54" i="1"/>
  <c r="CM54" i="1" s="1"/>
  <c r="CB61" i="1"/>
  <c r="CM61" i="1" s="1"/>
  <c r="CB62" i="1"/>
  <c r="CM62" i="1" s="1"/>
  <c r="CB63" i="1"/>
  <c r="CB64" i="1"/>
  <c r="CB66" i="1"/>
  <c r="CM66" i="1" s="1"/>
  <c r="CB67" i="1"/>
  <c r="CM67" i="1" s="1"/>
  <c r="CB68" i="1"/>
  <c r="CM68" i="1" s="1"/>
  <c r="CB69" i="1"/>
  <c r="CM69" i="1" s="1"/>
  <c r="CB71" i="1"/>
  <c r="CM71" i="1" s="1"/>
  <c r="CB72" i="1"/>
  <c r="CM72" i="1" s="1"/>
  <c r="CB73" i="1"/>
  <c r="CM73" i="1" s="1"/>
  <c r="CB78" i="1"/>
  <c r="CM78" i="1" s="1"/>
  <c r="CB79" i="1"/>
  <c r="CM79" i="1" s="1"/>
  <c r="CB80" i="1"/>
  <c r="CM80" i="1" s="1"/>
  <c r="CB82" i="1"/>
  <c r="CM82" i="1" s="1"/>
  <c r="CB83" i="1"/>
  <c r="CM83" i="1" s="1"/>
  <c r="CB84" i="1"/>
  <c r="CM84" i="1" s="1"/>
  <c r="CB85" i="1"/>
  <c r="CB86" i="1"/>
  <c r="CB87" i="1"/>
  <c r="CM87" i="1" s="1"/>
  <c r="CB89" i="1"/>
  <c r="CM89" i="1" s="1"/>
  <c r="CB91" i="1"/>
  <c r="CM91" i="1" s="1"/>
  <c r="CB92" i="1"/>
  <c r="CM92" i="1" s="1"/>
  <c r="CB93" i="1"/>
  <c r="CM93" i="1" s="1"/>
  <c r="CB95" i="1"/>
  <c r="CB96" i="1"/>
  <c r="CM96" i="1" s="1"/>
  <c r="CB97" i="1"/>
  <c r="CM97" i="1" s="1"/>
  <c r="CB101" i="1"/>
  <c r="CM101" i="1" s="1"/>
  <c r="CB106" i="1"/>
  <c r="CM106" i="1" s="1"/>
  <c r="CB110" i="1"/>
  <c r="CM110" i="1" s="1"/>
  <c r="CB111" i="1"/>
  <c r="CM111" i="1" s="1"/>
  <c r="CB112" i="1"/>
  <c r="CM112" i="1" s="1"/>
  <c r="CB113" i="1"/>
  <c r="CM113" i="1" s="1"/>
  <c r="CB114" i="1"/>
  <c r="CM114" i="1" s="1"/>
  <c r="CB115" i="1"/>
  <c r="CM115" i="1" s="1"/>
  <c r="CB116" i="1"/>
  <c r="CM116" i="1" s="1"/>
  <c r="CB117" i="1"/>
  <c r="CM117" i="1" s="1"/>
  <c r="CB118" i="1"/>
  <c r="CM118" i="1" s="1"/>
  <c r="CB119" i="1"/>
  <c r="CM119" i="1" s="1"/>
  <c r="CB120" i="1"/>
  <c r="CM120" i="1" s="1"/>
  <c r="CB121" i="1"/>
  <c r="CM121" i="1" s="1"/>
  <c r="CB122" i="1"/>
  <c r="CM122" i="1" s="1"/>
  <c r="CB125" i="1"/>
  <c r="CM125" i="1" s="1"/>
  <c r="CB126" i="1"/>
  <c r="CB127" i="1"/>
  <c r="CM127" i="1" s="1"/>
  <c r="CB128" i="1"/>
  <c r="CM128" i="1" s="1"/>
  <c r="CB130" i="1"/>
  <c r="CM130" i="1" s="1"/>
  <c r="CB131" i="1"/>
  <c r="CM131" i="1" s="1"/>
  <c r="CB133" i="1"/>
  <c r="CM133" i="1" s="1"/>
  <c r="CB134" i="1"/>
  <c r="CB135" i="1"/>
  <c r="CM135" i="1" s="1"/>
  <c r="CB136" i="1"/>
  <c r="CM136" i="1" s="1"/>
  <c r="CB137" i="1"/>
  <c r="CM137" i="1" s="1"/>
  <c r="CB138" i="1"/>
  <c r="CM138" i="1" s="1"/>
  <c r="CB140" i="1"/>
  <c r="CM140" i="1" s="1"/>
  <c r="CB142" i="1"/>
  <c r="CM142" i="1" s="1"/>
  <c r="CB143" i="1"/>
  <c r="CM143" i="1" s="1"/>
  <c r="CB144" i="1"/>
  <c r="CB146" i="1"/>
  <c r="CM146" i="1" s="1"/>
  <c r="CB147" i="1"/>
  <c r="CM147" i="1" s="1"/>
  <c r="CB148" i="1"/>
  <c r="CM148" i="1" s="1"/>
  <c r="CB149" i="1"/>
  <c r="CM149" i="1" s="1"/>
  <c r="CB151" i="1"/>
  <c r="CM151" i="1" s="1"/>
  <c r="CB153" i="1"/>
  <c r="CM153" i="1" s="1"/>
  <c r="CB155" i="1"/>
  <c r="CM155" i="1" s="1"/>
  <c r="CB156" i="1"/>
  <c r="CM156" i="1" s="1"/>
  <c r="CB161" i="1"/>
  <c r="CM161" i="1" s="1"/>
  <c r="CB164" i="1"/>
  <c r="CM164" i="1" s="1"/>
  <c r="CB165" i="1"/>
  <c r="CM165" i="1" s="1"/>
  <c r="CB167" i="1"/>
  <c r="CM167" i="1" s="1"/>
  <c r="CB168" i="1"/>
  <c r="CB169" i="1"/>
  <c r="CM169" i="1" s="1"/>
  <c r="CB172" i="1"/>
  <c r="CM172" i="1" s="1"/>
  <c r="CB173" i="1"/>
  <c r="CM173" i="1" s="1"/>
  <c r="CB175" i="1"/>
  <c r="CM175" i="1" s="1"/>
  <c r="CB178" i="1"/>
  <c r="CM178" i="1" s="1"/>
  <c r="CB180" i="1"/>
  <c r="CM180" i="1" s="1"/>
  <c r="CB181" i="1"/>
  <c r="CM181" i="1" s="1"/>
  <c r="CB182" i="1"/>
  <c r="CM182" i="1" s="1"/>
  <c r="CB184" i="1"/>
  <c r="CM184" i="1" s="1"/>
  <c r="CB185" i="1"/>
  <c r="CM185" i="1" s="1"/>
  <c r="CB186" i="1"/>
  <c r="CM186" i="1" s="1"/>
  <c r="CB187" i="1"/>
  <c r="CM187" i="1" s="1"/>
  <c r="CB194" i="1"/>
  <c r="CM194" i="1" s="1"/>
  <c r="CB195" i="1"/>
  <c r="CB196" i="1"/>
  <c r="CM196" i="1" s="1"/>
  <c r="CB197" i="1"/>
  <c r="CM197" i="1" s="1"/>
  <c r="CB198" i="1"/>
  <c r="CM198" i="1" s="1"/>
  <c r="CB199" i="1"/>
  <c r="CM199" i="1" s="1"/>
  <c r="CB200" i="1"/>
  <c r="CM200" i="1" s="1"/>
  <c r="CB202" i="1"/>
  <c r="CM202" i="1" s="1"/>
  <c r="CB203" i="1"/>
  <c r="CM203" i="1" s="1"/>
  <c r="CB204" i="1"/>
  <c r="CM204" i="1" s="1"/>
  <c r="CB205" i="1"/>
  <c r="CM205" i="1" s="1"/>
  <c r="CB206" i="1"/>
  <c r="CM206" i="1" s="1"/>
  <c r="CB208" i="1"/>
  <c r="CM208" i="1" s="1"/>
  <c r="CB209" i="1"/>
  <c r="CB210" i="1"/>
  <c r="CM210" i="1" s="1"/>
  <c r="CB211" i="1"/>
  <c r="CM211" i="1" s="1"/>
  <c r="CB212" i="1"/>
  <c r="CM212" i="1" s="1"/>
  <c r="CB213" i="1"/>
  <c r="CM213" i="1" s="1"/>
  <c r="CB219" i="1"/>
  <c r="CM219" i="1" s="1"/>
  <c r="CT222" i="1" l="1"/>
  <c r="CL91" i="1"/>
  <c r="CL42" i="1"/>
  <c r="CM42" i="1"/>
  <c r="CL41" i="1"/>
  <c r="CM41" i="1"/>
  <c r="CZ222" i="1"/>
  <c r="DC222" i="1"/>
  <c r="BT41" i="1"/>
  <c r="BU41" i="1"/>
  <c r="BV41" i="1"/>
  <c r="BW41" i="1"/>
  <c r="BX41" i="1"/>
  <c r="BY41" i="1"/>
  <c r="BZ41" i="1"/>
  <c r="CK41" i="1" s="1"/>
  <c r="CN41" i="1"/>
  <c r="CO41" i="1"/>
  <c r="CP41" i="1"/>
  <c r="CQ41" i="1"/>
  <c r="CR41" i="1"/>
  <c r="BT42" i="1"/>
  <c r="BU42" i="1"/>
  <c r="BV42" i="1"/>
  <c r="BW42" i="1"/>
  <c r="BX42" i="1"/>
  <c r="BY42" i="1"/>
  <c r="BZ42" i="1"/>
  <c r="CK42" i="1" s="1"/>
  <c r="CN42" i="1"/>
  <c r="CO42" i="1"/>
  <c r="CP42" i="1"/>
  <c r="CQ42" i="1"/>
  <c r="CR42" i="1"/>
  <c r="BN222" i="1"/>
  <c r="BD221" i="1"/>
  <c r="BD222" i="1"/>
  <c r="CB222" i="1" l="1"/>
  <c r="CM222" i="1" s="1"/>
  <c r="CG42" i="1"/>
  <c r="CI41" i="1"/>
  <c r="CE41" i="1"/>
  <c r="CI42" i="1"/>
  <c r="CE42" i="1"/>
  <c r="CF42" i="1"/>
  <c r="CF41" i="1"/>
  <c r="CG41" i="1"/>
  <c r="CJ42" i="1"/>
  <c r="CJ41" i="1"/>
  <c r="CH42" i="1"/>
  <c r="CH41" i="1"/>
  <c r="DO58" i="3"/>
  <c r="DP58" i="3"/>
  <c r="DQ58" i="3"/>
  <c r="DR58" i="3"/>
  <c r="DC59" i="3"/>
  <c r="CZ59" i="3"/>
  <c r="CW59" i="3"/>
  <c r="BQ59" i="3"/>
  <c r="BQ58" i="3"/>
  <c r="BN59" i="3"/>
  <c r="BN58" i="3"/>
  <c r="BD59" i="3"/>
  <c r="BD58" i="3"/>
  <c r="AT59" i="3"/>
  <c r="AJ59" i="3"/>
  <c r="AJ58" i="3"/>
  <c r="AG59" i="3"/>
  <c r="AG58" i="3"/>
  <c r="AD59" i="3"/>
  <c r="AD58" i="3"/>
  <c r="T59" i="3"/>
  <c r="T58" i="3"/>
  <c r="L58" i="3"/>
  <c r="I58" i="3"/>
  <c r="CB59" i="3" l="1"/>
  <c r="DO100" i="2"/>
  <c r="DP100" i="2"/>
  <c r="DQ100" i="2"/>
  <c r="DR100" i="2"/>
  <c r="DC101" i="2"/>
  <c r="CZ101" i="2"/>
  <c r="CW101" i="2"/>
  <c r="CT101" i="2"/>
  <c r="BQ101" i="2"/>
  <c r="BQ100" i="2"/>
  <c r="BN101" i="2"/>
  <c r="BN100" i="2"/>
  <c r="BD101" i="2"/>
  <c r="BD100" i="2"/>
  <c r="AT101" i="2"/>
  <c r="AJ101" i="2"/>
  <c r="AJ100" i="2"/>
  <c r="AG101" i="2"/>
  <c r="AG100" i="2"/>
  <c r="AD101" i="2"/>
  <c r="AD100" i="2"/>
  <c r="T101" i="2"/>
  <c r="T100" i="2"/>
  <c r="DF100" i="2" s="1"/>
  <c r="L100" i="2"/>
  <c r="I100" i="2"/>
  <c r="DO61" i="4"/>
  <c r="DP61" i="4"/>
  <c r="DQ61" i="4"/>
  <c r="DR61" i="4"/>
  <c r="BQ62" i="4"/>
  <c r="BQ61" i="4"/>
  <c r="BN62" i="4"/>
  <c r="BN61" i="4"/>
  <c r="BD62" i="4"/>
  <c r="BD61" i="4"/>
  <c r="AT62" i="4"/>
  <c r="AJ62" i="4"/>
  <c r="AJ61" i="4"/>
  <c r="AG62" i="4"/>
  <c r="AG61" i="4"/>
  <c r="AD62" i="4"/>
  <c r="AD61" i="4"/>
  <c r="T62" i="4"/>
  <c r="T61" i="4"/>
  <c r="L61" i="4"/>
  <c r="I61" i="4"/>
  <c r="DR221" i="1"/>
  <c r="DQ221" i="1"/>
  <c r="DP221" i="1"/>
  <c r="DO221" i="1"/>
  <c r="CW222" i="1"/>
  <c r="BQ222" i="1"/>
  <c r="BQ221" i="1"/>
  <c r="AT222" i="1"/>
  <c r="AJ222" i="1"/>
  <c r="AJ221" i="1"/>
  <c r="AG222" i="1"/>
  <c r="AG221" i="1"/>
  <c r="AD222" i="1"/>
  <c r="AD221" i="1"/>
  <c r="T222" i="1"/>
  <c r="T221" i="1"/>
  <c r="L221" i="1"/>
  <c r="CL59" i="3" l="1"/>
  <c r="CM59" i="3"/>
  <c r="CB62" i="4"/>
  <c r="CB101" i="2"/>
  <c r="BM61" i="4"/>
  <c r="CM62" i="4" l="1"/>
  <c r="AI59" i="3"/>
  <c r="AI58" i="3"/>
  <c r="O59" i="3"/>
  <c r="X59" i="3"/>
  <c r="AR62" i="4" l="1"/>
  <c r="DB56" i="1" l="1"/>
  <c r="CY56" i="1"/>
  <c r="CV56" i="1"/>
  <c r="CS56" i="1"/>
  <c r="CA56" i="1"/>
  <c r="DB101" i="1"/>
  <c r="CY101" i="1"/>
  <c r="CV101" i="1"/>
  <c r="CS101" i="1"/>
  <c r="CA101" i="1"/>
  <c r="CL101" i="1" s="1"/>
  <c r="DB59" i="1"/>
  <c r="CY59" i="1"/>
  <c r="CV59" i="1"/>
  <c r="CS59" i="1"/>
  <c r="CA59" i="1"/>
  <c r="DB57" i="1"/>
  <c r="CY57" i="1"/>
  <c r="CV57" i="1"/>
  <c r="CS57" i="1"/>
  <c r="CA57" i="1"/>
  <c r="DB92" i="1" l="1"/>
  <c r="CY92" i="1"/>
  <c r="CV92" i="1"/>
  <c r="CS92" i="1"/>
  <c r="CA92" i="1"/>
  <c r="CL92" i="1" s="1"/>
  <c r="DB37" i="1"/>
  <c r="CY37" i="1"/>
  <c r="CV37" i="1"/>
  <c r="CS37" i="1"/>
  <c r="CA37" i="1"/>
  <c r="CL37" i="1" s="1"/>
  <c r="CA160" i="1"/>
  <c r="CY111" i="1"/>
  <c r="DB28" i="1"/>
  <c r="CY28" i="1"/>
  <c r="CV28" i="1"/>
  <c r="CS28" i="1"/>
  <c r="CA28" i="1"/>
  <c r="CL28" i="1" s="1"/>
  <c r="CP145" i="1" l="1"/>
  <c r="CO145" i="1"/>
  <c r="CN145" i="1"/>
  <c r="BX145" i="1"/>
  <c r="BW145" i="1"/>
  <c r="BV145" i="1"/>
  <c r="BU145" i="1"/>
  <c r="BT145" i="1"/>
  <c r="DB17" i="1"/>
  <c r="CY17" i="1"/>
  <c r="CV17" i="1"/>
  <c r="CS17" i="1"/>
  <c r="CA17" i="1"/>
  <c r="CL17" i="1" s="1"/>
  <c r="CG145" i="1" l="1"/>
  <c r="CF145" i="1"/>
  <c r="CH145" i="1"/>
  <c r="CE145" i="1"/>
  <c r="CR80" i="1" l="1"/>
  <c r="BZ80" i="1"/>
  <c r="DH58" i="3"/>
  <c r="DI58" i="3"/>
  <c r="DJ58" i="3"/>
  <c r="DK58" i="3"/>
  <c r="DL58" i="3"/>
  <c r="DM58" i="3"/>
  <c r="DN58" i="3"/>
  <c r="DG58" i="3"/>
  <c r="DH100" i="2"/>
  <c r="DI100" i="2"/>
  <c r="DJ100" i="2"/>
  <c r="DK100" i="2"/>
  <c r="DL100" i="2"/>
  <c r="DM100" i="2"/>
  <c r="DN100" i="2"/>
  <c r="DG100" i="2"/>
  <c r="DH221" i="1"/>
  <c r="DI221" i="1"/>
  <c r="DJ221" i="1"/>
  <c r="DK221" i="1"/>
  <c r="DL221" i="1"/>
  <c r="DM221" i="1"/>
  <c r="DN221" i="1"/>
  <c r="DG221" i="1"/>
  <c r="DH61" i="4"/>
  <c r="DJ61" i="4"/>
  <c r="DK61" i="4"/>
  <c r="DL61" i="4"/>
  <c r="DM61" i="4"/>
  <c r="DN61" i="4"/>
  <c r="DG61" i="4"/>
  <c r="BZ54" i="1"/>
  <c r="CQ44" i="1"/>
  <c r="BY44" i="1"/>
  <c r="CR62" i="1"/>
  <c r="BZ62" i="1"/>
  <c r="BX212" i="1" l="1"/>
  <c r="BW212" i="1"/>
  <c r="BV212" i="1"/>
  <c r="BU212" i="1"/>
  <c r="BT212" i="1"/>
  <c r="CP212" i="1"/>
  <c r="CO212" i="1"/>
  <c r="CN212" i="1"/>
  <c r="CF212" i="1" l="1"/>
  <c r="CH212" i="1"/>
  <c r="CG212" i="1"/>
  <c r="CE212" i="1"/>
  <c r="DB22" i="1"/>
  <c r="CY22" i="1"/>
  <c r="CV22" i="1"/>
  <c r="CS22" i="1"/>
  <c r="CA22" i="1"/>
  <c r="CL22" i="1" s="1"/>
  <c r="DB23" i="1"/>
  <c r="CY23" i="1"/>
  <c r="CV23" i="1"/>
  <c r="CS23" i="1"/>
  <c r="CR23" i="1"/>
  <c r="CA23" i="1"/>
  <c r="CL23" i="1" s="1"/>
  <c r="BZ23" i="1"/>
  <c r="CK23" i="1" l="1"/>
  <c r="CA67" i="1" l="1"/>
  <c r="CL67" i="1" s="1"/>
  <c r="CY67" i="1"/>
  <c r="DB67" i="1"/>
  <c r="CV67" i="1"/>
  <c r="CS67" i="1"/>
  <c r="CR88" i="1"/>
  <c r="CQ88" i="1"/>
  <c r="BZ88" i="1"/>
  <c r="CJ88" i="1" s="1"/>
  <c r="DE59" i="3" l="1"/>
  <c r="DB59" i="3"/>
  <c r="CY59" i="3"/>
  <c r="CV59" i="3"/>
  <c r="CS59" i="3"/>
  <c r="BM59" i="3"/>
  <c r="BP59" i="3"/>
  <c r="BM58" i="3"/>
  <c r="BP58" i="3"/>
  <c r="BC59" i="3"/>
  <c r="BC58" i="3"/>
  <c r="AC59" i="3"/>
  <c r="AC58" i="3"/>
  <c r="AS59" i="3"/>
  <c r="S59" i="3"/>
  <c r="S58" i="3"/>
  <c r="H58" i="3"/>
  <c r="K58" i="3"/>
  <c r="DB101" i="2"/>
  <c r="CY101" i="2"/>
  <c r="CS101" i="2"/>
  <c r="BP101" i="2"/>
  <c r="BP100" i="2"/>
  <c r="BM101" i="2"/>
  <c r="BM100" i="2"/>
  <c r="BC100" i="2"/>
  <c r="BC101" i="2"/>
  <c r="AS101" i="2"/>
  <c r="AC101" i="2"/>
  <c r="AF101" i="2"/>
  <c r="AI101" i="2"/>
  <c r="AC100" i="2"/>
  <c r="AF100" i="2"/>
  <c r="AI100" i="2"/>
  <c r="CA59" i="3" l="1"/>
  <c r="CA101" i="2"/>
  <c r="CL101" i="2" s="1"/>
  <c r="CV101" i="2"/>
  <c r="S101" i="2"/>
  <c r="S100" i="2"/>
  <c r="K100" i="2"/>
  <c r="H100" i="2"/>
  <c r="DB62" i="4"/>
  <c r="CY62" i="4"/>
  <c r="CV62" i="4"/>
  <c r="CS62" i="4"/>
  <c r="CV5" i="1"/>
  <c r="BP62" i="4"/>
  <c r="BP61" i="4"/>
  <c r="BM62" i="4"/>
  <c r="BC62" i="4"/>
  <c r="BC61" i="4"/>
  <c r="AS62" i="4"/>
  <c r="S62" i="4"/>
  <c r="AC62" i="4"/>
  <c r="AF62" i="4"/>
  <c r="AI62" i="4"/>
  <c r="AC61" i="4"/>
  <c r="AF61" i="4"/>
  <c r="AI61" i="4"/>
  <c r="S61" i="4"/>
  <c r="K61" i="4"/>
  <c r="H61" i="4"/>
  <c r="DB6" i="1"/>
  <c r="DB7" i="1"/>
  <c r="DB8" i="1"/>
  <c r="DB9" i="1"/>
  <c r="DB10" i="1"/>
  <c r="DB11" i="1"/>
  <c r="DB15" i="1"/>
  <c r="DB20" i="1"/>
  <c r="DB21" i="1"/>
  <c r="DB25" i="1"/>
  <c r="DB26" i="1"/>
  <c r="DB31" i="1"/>
  <c r="DB32" i="1"/>
  <c r="DB34" i="1"/>
  <c r="DB38" i="1"/>
  <c r="DB39" i="1"/>
  <c r="DB43" i="1"/>
  <c r="DB44" i="1"/>
  <c r="DB45" i="1"/>
  <c r="DB46" i="1"/>
  <c r="DB47" i="1"/>
  <c r="DB48" i="1"/>
  <c r="DB50" i="1"/>
  <c r="DB51" i="1"/>
  <c r="DB52" i="1"/>
  <c r="DB54" i="1"/>
  <c r="DB62" i="1"/>
  <c r="DB63" i="1"/>
  <c r="DB64" i="1"/>
  <c r="DB66" i="1"/>
  <c r="DB68" i="1"/>
  <c r="DB69" i="1"/>
  <c r="DB71" i="1"/>
  <c r="DB72" i="1"/>
  <c r="DB73" i="1"/>
  <c r="DB76" i="1"/>
  <c r="DB77" i="1"/>
  <c r="DB80" i="1"/>
  <c r="DB82" i="1"/>
  <c r="DB83" i="1"/>
  <c r="DB84" i="1"/>
  <c r="DB85" i="1"/>
  <c r="DB86" i="1"/>
  <c r="DB87" i="1"/>
  <c r="DB88" i="1"/>
  <c r="DB89" i="1"/>
  <c r="DB93" i="1"/>
  <c r="DB94" i="1"/>
  <c r="DB96" i="1"/>
  <c r="DB97" i="1"/>
  <c r="DB103" i="1"/>
  <c r="DB104" i="1"/>
  <c r="DB106" i="1"/>
  <c r="DB107" i="1"/>
  <c r="DB109" i="1"/>
  <c r="DB110" i="1"/>
  <c r="DB111" i="1"/>
  <c r="DB112" i="1"/>
  <c r="DB113" i="1"/>
  <c r="DB116" i="1"/>
  <c r="DB117" i="1"/>
  <c r="DB118" i="1"/>
  <c r="DB119" i="1"/>
  <c r="DB120" i="1"/>
  <c r="DB121" i="1"/>
  <c r="DB122" i="1"/>
  <c r="DB125" i="1"/>
  <c r="DB126" i="1"/>
  <c r="DB127" i="1"/>
  <c r="DB128" i="1"/>
  <c r="DB130" i="1"/>
  <c r="DB131" i="1"/>
  <c r="DB133" i="1"/>
  <c r="DB134" i="1"/>
  <c r="DB140" i="1"/>
  <c r="DB142" i="1"/>
  <c r="DB143" i="1"/>
  <c r="DB144" i="1"/>
  <c r="DB146" i="1"/>
  <c r="DB147" i="1"/>
  <c r="DB148" i="1"/>
  <c r="DB149" i="1"/>
  <c r="DB153" i="1"/>
  <c r="DB155" i="1"/>
  <c r="DB156" i="1"/>
  <c r="DB160" i="1"/>
  <c r="DB161" i="1"/>
  <c r="DB164" i="1"/>
  <c r="DB165" i="1"/>
  <c r="DB172" i="1"/>
  <c r="DB173" i="1"/>
  <c r="DB175" i="1"/>
  <c r="DB176" i="1"/>
  <c r="DB177" i="1"/>
  <c r="DB178" i="1"/>
  <c r="DB179" i="1"/>
  <c r="DB180" i="1"/>
  <c r="DB181" i="1"/>
  <c r="DB182" i="1"/>
  <c r="DB184" i="1"/>
  <c r="DB185" i="1"/>
  <c r="DB186" i="1"/>
  <c r="DB187" i="1"/>
  <c r="DB188" i="1"/>
  <c r="DB189" i="1"/>
  <c r="DB190" i="1"/>
  <c r="DB193" i="1"/>
  <c r="DB194" i="1"/>
  <c r="DB195" i="1"/>
  <c r="DB196" i="1"/>
  <c r="DB197" i="1"/>
  <c r="DB198" i="1"/>
  <c r="DB199" i="1"/>
  <c r="DB200" i="1"/>
  <c r="DB202" i="1"/>
  <c r="DB203" i="1"/>
  <c r="DB204" i="1"/>
  <c r="DB205" i="1"/>
  <c r="DB206" i="1"/>
  <c r="DB209" i="1"/>
  <c r="DB212" i="1"/>
  <c r="DB213" i="1"/>
  <c r="DB220" i="1"/>
  <c r="DB5" i="1"/>
  <c r="CY6" i="1"/>
  <c r="CY7" i="1"/>
  <c r="CY8" i="1"/>
  <c r="CY9" i="1"/>
  <c r="CY10" i="1"/>
  <c r="CY11" i="1"/>
  <c r="CY15" i="1"/>
  <c r="CY20" i="1"/>
  <c r="CY21" i="1"/>
  <c r="CY25" i="1"/>
  <c r="CY26" i="1"/>
  <c r="CY31" i="1"/>
  <c r="CY32" i="1"/>
  <c r="CY34" i="1"/>
  <c r="CY38" i="1"/>
  <c r="CY39" i="1"/>
  <c r="CY43" i="1"/>
  <c r="CY44" i="1"/>
  <c r="CY45" i="1"/>
  <c r="CY46" i="1"/>
  <c r="CY47" i="1"/>
  <c r="CY48" i="1"/>
  <c r="CY50" i="1"/>
  <c r="CY51" i="1"/>
  <c r="CY52" i="1"/>
  <c r="CY54" i="1"/>
  <c r="CY62" i="1"/>
  <c r="CY63" i="1"/>
  <c r="CY64" i="1"/>
  <c r="CY66" i="1"/>
  <c r="CY68" i="1"/>
  <c r="CY69" i="1"/>
  <c r="CY71" i="1"/>
  <c r="CY72" i="1"/>
  <c r="CY73" i="1"/>
  <c r="CY76" i="1"/>
  <c r="CY77" i="1"/>
  <c r="CY80" i="1"/>
  <c r="CY82" i="1"/>
  <c r="CY83" i="1"/>
  <c r="CY84" i="1"/>
  <c r="CY85" i="1"/>
  <c r="CY86" i="1"/>
  <c r="CY87" i="1"/>
  <c r="CY88" i="1"/>
  <c r="CY89" i="1"/>
  <c r="CY93" i="1"/>
  <c r="CY94" i="1"/>
  <c r="CY96" i="1"/>
  <c r="CY97" i="1"/>
  <c r="CY103" i="1"/>
  <c r="CY104" i="1"/>
  <c r="CY106" i="1"/>
  <c r="CY107" i="1"/>
  <c r="CY109" i="1"/>
  <c r="CY110" i="1"/>
  <c r="CY112" i="1"/>
  <c r="CY113" i="1"/>
  <c r="CY116" i="1"/>
  <c r="CY117" i="1"/>
  <c r="CY118" i="1"/>
  <c r="CY119" i="1"/>
  <c r="CY120" i="1"/>
  <c r="CY121" i="1"/>
  <c r="CY122" i="1"/>
  <c r="CY125" i="1"/>
  <c r="CY126" i="1"/>
  <c r="CY127" i="1"/>
  <c r="CY128" i="1"/>
  <c r="CY130" i="1"/>
  <c r="CY131" i="1"/>
  <c r="CY133" i="1"/>
  <c r="CY134" i="1"/>
  <c r="CY140" i="1"/>
  <c r="CY142" i="1"/>
  <c r="CY143" i="1"/>
  <c r="CY144" i="1"/>
  <c r="CY146" i="1"/>
  <c r="CY147" i="1"/>
  <c r="CY148" i="1"/>
  <c r="CY149" i="1"/>
  <c r="CY153" i="1"/>
  <c r="CY155" i="1"/>
  <c r="CY156" i="1"/>
  <c r="CY160" i="1"/>
  <c r="CY161" i="1"/>
  <c r="CY164" i="1"/>
  <c r="CY165" i="1"/>
  <c r="CY172" i="1"/>
  <c r="CY173" i="1"/>
  <c r="CY175" i="1"/>
  <c r="CY176" i="1"/>
  <c r="CY177" i="1"/>
  <c r="CY178" i="1"/>
  <c r="CY179" i="1"/>
  <c r="CY180" i="1"/>
  <c r="CY181" i="1"/>
  <c r="CY182" i="1"/>
  <c r="CY184" i="1"/>
  <c r="CY185" i="1"/>
  <c r="CY186" i="1"/>
  <c r="CY187" i="1"/>
  <c r="CY188" i="1"/>
  <c r="CY189" i="1"/>
  <c r="CY190" i="1"/>
  <c r="CY193" i="1"/>
  <c r="CY194" i="1"/>
  <c r="CY195" i="1"/>
  <c r="CY196" i="1"/>
  <c r="CY197" i="1"/>
  <c r="CY198" i="1"/>
  <c r="CY199" i="1"/>
  <c r="CY200" i="1"/>
  <c r="CY202" i="1"/>
  <c r="CY203" i="1"/>
  <c r="CY204" i="1"/>
  <c r="CY205" i="1"/>
  <c r="CY206" i="1"/>
  <c r="CY209" i="1"/>
  <c r="CY212" i="1"/>
  <c r="CY213" i="1"/>
  <c r="CY220" i="1"/>
  <c r="CY5" i="1"/>
  <c r="CV6" i="1"/>
  <c r="CV7" i="1"/>
  <c r="CV8" i="1"/>
  <c r="CV9" i="1"/>
  <c r="CV10" i="1"/>
  <c r="CV11" i="1"/>
  <c r="CV15" i="1"/>
  <c r="CV20" i="1"/>
  <c r="CV21" i="1"/>
  <c r="CV25" i="1"/>
  <c r="CV26" i="1"/>
  <c r="CV31" i="1"/>
  <c r="CV32" i="1"/>
  <c r="CV34" i="1"/>
  <c r="CV38" i="1"/>
  <c r="CV39" i="1"/>
  <c r="CV43" i="1"/>
  <c r="CV44" i="1"/>
  <c r="CV45" i="1"/>
  <c r="CV46" i="1"/>
  <c r="CV47" i="1"/>
  <c r="CV48" i="1"/>
  <c r="CV50" i="1"/>
  <c r="CV51" i="1"/>
  <c r="CV52" i="1"/>
  <c r="CV54" i="1"/>
  <c r="CV62" i="1"/>
  <c r="CV63" i="1"/>
  <c r="CV64" i="1"/>
  <c r="CV66" i="1"/>
  <c r="CV68" i="1"/>
  <c r="CV69" i="1"/>
  <c r="CV71" i="1"/>
  <c r="CV72" i="1"/>
  <c r="CV73" i="1"/>
  <c r="CV76" i="1"/>
  <c r="CV77" i="1"/>
  <c r="CV80" i="1"/>
  <c r="CV82" i="1"/>
  <c r="CV83" i="1"/>
  <c r="CV84" i="1"/>
  <c r="CV85" i="1"/>
  <c r="CV86" i="1"/>
  <c r="CV87" i="1"/>
  <c r="CV88" i="1"/>
  <c r="CV89" i="1"/>
  <c r="CV93" i="1"/>
  <c r="CV94" i="1"/>
  <c r="CV96" i="1"/>
  <c r="CV97" i="1"/>
  <c r="CV103" i="1"/>
  <c r="CV104" i="1"/>
  <c r="CV106" i="1"/>
  <c r="CV107" i="1"/>
  <c r="CV109" i="1"/>
  <c r="CV110" i="1"/>
  <c r="CV111" i="1"/>
  <c r="CV112" i="1"/>
  <c r="CV113" i="1"/>
  <c r="CV116" i="1"/>
  <c r="CV117" i="1"/>
  <c r="CV118" i="1"/>
  <c r="CV119" i="1"/>
  <c r="CV120" i="1"/>
  <c r="CV121" i="1"/>
  <c r="CV122" i="1"/>
  <c r="CV125" i="1"/>
  <c r="CV126" i="1"/>
  <c r="CV127" i="1"/>
  <c r="CV128" i="1"/>
  <c r="CV130" i="1"/>
  <c r="CV131" i="1"/>
  <c r="CV133" i="1"/>
  <c r="CV134" i="1"/>
  <c r="CV140" i="1"/>
  <c r="CV142" i="1"/>
  <c r="CV143" i="1"/>
  <c r="CV144" i="1"/>
  <c r="CV146" i="1"/>
  <c r="CV147" i="1"/>
  <c r="CV148" i="1"/>
  <c r="CV149" i="1"/>
  <c r="CV153" i="1"/>
  <c r="CV155" i="1"/>
  <c r="CV156" i="1"/>
  <c r="CV160" i="1"/>
  <c r="CV161" i="1"/>
  <c r="CV164" i="1"/>
  <c r="CV165" i="1"/>
  <c r="CV172" i="1"/>
  <c r="CV173" i="1"/>
  <c r="CV175" i="1"/>
  <c r="CV176" i="1"/>
  <c r="CV177" i="1"/>
  <c r="CV178" i="1"/>
  <c r="CV179" i="1"/>
  <c r="CV180" i="1"/>
  <c r="CV181" i="1"/>
  <c r="CV182" i="1"/>
  <c r="CV184" i="1"/>
  <c r="CV185" i="1"/>
  <c r="CV186" i="1"/>
  <c r="CV187" i="1"/>
  <c r="CV188" i="1"/>
  <c r="CV189" i="1"/>
  <c r="CV190" i="1"/>
  <c r="CV193" i="1"/>
  <c r="CV194" i="1"/>
  <c r="CV195" i="1"/>
  <c r="CV196" i="1"/>
  <c r="CV197" i="1"/>
  <c r="CV198" i="1"/>
  <c r="CV199" i="1"/>
  <c r="CV200" i="1"/>
  <c r="CV202" i="1"/>
  <c r="CV203" i="1"/>
  <c r="CV204" i="1"/>
  <c r="CV205" i="1"/>
  <c r="CV206" i="1"/>
  <c r="CV209" i="1"/>
  <c r="CV212" i="1"/>
  <c r="CV213" i="1"/>
  <c r="CV220" i="1"/>
  <c r="CS7" i="1"/>
  <c r="CS8" i="1"/>
  <c r="CS9" i="1"/>
  <c r="CS10" i="1"/>
  <c r="CS11" i="1"/>
  <c r="CS15" i="1"/>
  <c r="CS20" i="1"/>
  <c r="CS21" i="1"/>
  <c r="CS25" i="1"/>
  <c r="CS26" i="1"/>
  <c r="CS31" i="1"/>
  <c r="CS32" i="1"/>
  <c r="CS34" i="1"/>
  <c r="CS38" i="1"/>
  <c r="CS39" i="1"/>
  <c r="CS43" i="1"/>
  <c r="CS44" i="1"/>
  <c r="CS45" i="1"/>
  <c r="CS46" i="1"/>
  <c r="CS47" i="1"/>
  <c r="CS48" i="1"/>
  <c r="CS50" i="1"/>
  <c r="CS51" i="1"/>
  <c r="CS52" i="1"/>
  <c r="CS54" i="1"/>
  <c r="CS62" i="1"/>
  <c r="CS63" i="1"/>
  <c r="CS64" i="1"/>
  <c r="CS66" i="1"/>
  <c r="CS68" i="1"/>
  <c r="CS69" i="1"/>
  <c r="CS71" i="1"/>
  <c r="CS72" i="1"/>
  <c r="CS73" i="1"/>
  <c r="CS76" i="1"/>
  <c r="CS77" i="1"/>
  <c r="CS80" i="1"/>
  <c r="CS82" i="1"/>
  <c r="CS83" i="1"/>
  <c r="CS84" i="1"/>
  <c r="CS85" i="1"/>
  <c r="CS86" i="1"/>
  <c r="CS87" i="1"/>
  <c r="CS88" i="1"/>
  <c r="CS89" i="1"/>
  <c r="CS93" i="1"/>
  <c r="CS94" i="1"/>
  <c r="CS96" i="1"/>
  <c r="CS97" i="1"/>
  <c r="CS103" i="1"/>
  <c r="CS104" i="1"/>
  <c r="CS106" i="1"/>
  <c r="CS107" i="1"/>
  <c r="CS109" i="1"/>
  <c r="CS110" i="1"/>
  <c r="CS111" i="1"/>
  <c r="CS112" i="1"/>
  <c r="CS113" i="1"/>
  <c r="CS116" i="1"/>
  <c r="CS117" i="1"/>
  <c r="CS118" i="1"/>
  <c r="CS119" i="1"/>
  <c r="CS120" i="1"/>
  <c r="CS121" i="1"/>
  <c r="CS122" i="1"/>
  <c r="CS125" i="1"/>
  <c r="CS126" i="1"/>
  <c r="CS127" i="1"/>
  <c r="CS128" i="1"/>
  <c r="CS130" i="1"/>
  <c r="CS131" i="1"/>
  <c r="CS133" i="1"/>
  <c r="CS134" i="1"/>
  <c r="CS140" i="1"/>
  <c r="CS142" i="1"/>
  <c r="CS143" i="1"/>
  <c r="CS144" i="1"/>
  <c r="CS146" i="1"/>
  <c r="CS147" i="1"/>
  <c r="CS148" i="1"/>
  <c r="CS149" i="1"/>
  <c r="CS153" i="1"/>
  <c r="CS155" i="1"/>
  <c r="CS156" i="1"/>
  <c r="CS160" i="1"/>
  <c r="CS161" i="1"/>
  <c r="CS164" i="1"/>
  <c r="CS165" i="1"/>
  <c r="CS172" i="1"/>
  <c r="CS173" i="1"/>
  <c r="CS175" i="1"/>
  <c r="CS176" i="1"/>
  <c r="CS177" i="1"/>
  <c r="CS178" i="1"/>
  <c r="CS179" i="1"/>
  <c r="CS180" i="1"/>
  <c r="CS181" i="1"/>
  <c r="CS182" i="1"/>
  <c r="CS184" i="1"/>
  <c r="CS185" i="1"/>
  <c r="CS186" i="1"/>
  <c r="CS187" i="1"/>
  <c r="CS188" i="1"/>
  <c r="CS189" i="1"/>
  <c r="CS190" i="1"/>
  <c r="CS193" i="1"/>
  <c r="CS194" i="1"/>
  <c r="CS195" i="1"/>
  <c r="CS196" i="1"/>
  <c r="CS197" i="1"/>
  <c r="CS198" i="1"/>
  <c r="CS199" i="1"/>
  <c r="CS200" i="1"/>
  <c r="CS202" i="1"/>
  <c r="CS203" i="1"/>
  <c r="CS204" i="1"/>
  <c r="CS205" i="1"/>
  <c r="CS206" i="1"/>
  <c r="CS209" i="1"/>
  <c r="CS212" i="1"/>
  <c r="CS213" i="1"/>
  <c r="CS220" i="1"/>
  <c r="CS6" i="1"/>
  <c r="CS5" i="1"/>
  <c r="CA7" i="1"/>
  <c r="CL7" i="1" s="1"/>
  <c r="CA8" i="1"/>
  <c r="CL8" i="1" s="1"/>
  <c r="CA9" i="1"/>
  <c r="CL9" i="1" s="1"/>
  <c r="CA10" i="1"/>
  <c r="CA11" i="1"/>
  <c r="CL11" i="1" s="1"/>
  <c r="CA15" i="1"/>
  <c r="CL15" i="1" s="1"/>
  <c r="CA20" i="1"/>
  <c r="CA21" i="1"/>
  <c r="CL21" i="1" s="1"/>
  <c r="CA25" i="1"/>
  <c r="CL25" i="1" s="1"/>
  <c r="CA26" i="1"/>
  <c r="CL26" i="1" s="1"/>
  <c r="CA31" i="1"/>
  <c r="CL31" i="1" s="1"/>
  <c r="CA32" i="1"/>
  <c r="CA34" i="1"/>
  <c r="CL34" i="1" s="1"/>
  <c r="CA38" i="1"/>
  <c r="CA39" i="1"/>
  <c r="CL39" i="1" s="1"/>
  <c r="CA43" i="1"/>
  <c r="CL43" i="1" s="1"/>
  <c r="CA44" i="1"/>
  <c r="CL44" i="1" s="1"/>
  <c r="CA45" i="1"/>
  <c r="CL45" i="1" s="1"/>
  <c r="CA46" i="1"/>
  <c r="CL46" i="1" s="1"/>
  <c r="CA47" i="1"/>
  <c r="CL47" i="1" s="1"/>
  <c r="CA48" i="1"/>
  <c r="CL48" i="1" s="1"/>
  <c r="CA49" i="1"/>
  <c r="CA50" i="1"/>
  <c r="CL50" i="1" s="1"/>
  <c r="CA51" i="1"/>
  <c r="CL51" i="1" s="1"/>
  <c r="CA52" i="1"/>
  <c r="CL52" i="1" s="1"/>
  <c r="CA54" i="1"/>
  <c r="CA62" i="1"/>
  <c r="CA63" i="1"/>
  <c r="CL63" i="1" s="1"/>
  <c r="CA64" i="1"/>
  <c r="CL64" i="1" s="1"/>
  <c r="CA66" i="1"/>
  <c r="CL66" i="1" s="1"/>
  <c r="CA68" i="1"/>
  <c r="CL68" i="1" s="1"/>
  <c r="CA69" i="1"/>
  <c r="CL69" i="1" s="1"/>
  <c r="CA71" i="1"/>
  <c r="CL71" i="1" s="1"/>
  <c r="CA72" i="1"/>
  <c r="CL72" i="1" s="1"/>
  <c r="CA73" i="1"/>
  <c r="CL73" i="1" s="1"/>
  <c r="CA74" i="1"/>
  <c r="CL74" i="1" s="1"/>
  <c r="CA76" i="1"/>
  <c r="CL76" i="1" s="1"/>
  <c r="CA77" i="1"/>
  <c r="CA80" i="1"/>
  <c r="CA82" i="1"/>
  <c r="CL82" i="1" s="1"/>
  <c r="CA83" i="1"/>
  <c r="CL83" i="1" s="1"/>
  <c r="CA84" i="1"/>
  <c r="CL84" i="1" s="1"/>
  <c r="CA85" i="1"/>
  <c r="CL85" i="1" s="1"/>
  <c r="CA86" i="1"/>
  <c r="CL86" i="1" s="1"/>
  <c r="CA87" i="1"/>
  <c r="CL87" i="1" s="1"/>
  <c r="CA88" i="1"/>
  <c r="CA89" i="1"/>
  <c r="CL89" i="1" s="1"/>
  <c r="CA93" i="1"/>
  <c r="CL93" i="1" s="1"/>
  <c r="CA94" i="1"/>
  <c r="CA96" i="1"/>
  <c r="CL96" i="1" s="1"/>
  <c r="CA97" i="1"/>
  <c r="CL97" i="1" s="1"/>
  <c r="CA103" i="1"/>
  <c r="CA104" i="1"/>
  <c r="CL104" i="1" s="1"/>
  <c r="CA106" i="1"/>
  <c r="CL106" i="1" s="1"/>
  <c r="CA107" i="1"/>
  <c r="CA109" i="1"/>
  <c r="CA110" i="1"/>
  <c r="CL110" i="1" s="1"/>
  <c r="CA111" i="1"/>
  <c r="CL111" i="1" s="1"/>
  <c r="CA112" i="1"/>
  <c r="CL112" i="1" s="1"/>
  <c r="CA113" i="1"/>
  <c r="CL113" i="1" s="1"/>
  <c r="CA116" i="1"/>
  <c r="CL116" i="1" s="1"/>
  <c r="CA117" i="1"/>
  <c r="CL117" i="1" s="1"/>
  <c r="CA118" i="1"/>
  <c r="CL118" i="1" s="1"/>
  <c r="CA119" i="1"/>
  <c r="CL119" i="1" s="1"/>
  <c r="CA120" i="1"/>
  <c r="CL120" i="1" s="1"/>
  <c r="CA121" i="1"/>
  <c r="CL121" i="1" s="1"/>
  <c r="CA122" i="1"/>
  <c r="CL122" i="1" s="1"/>
  <c r="CA125" i="1"/>
  <c r="CL125" i="1" s="1"/>
  <c r="CA126" i="1"/>
  <c r="CL126" i="1" s="1"/>
  <c r="CA127" i="1"/>
  <c r="CL127" i="1" s="1"/>
  <c r="CA128" i="1"/>
  <c r="CL128" i="1" s="1"/>
  <c r="CA130" i="1"/>
  <c r="CL130" i="1" s="1"/>
  <c r="CA131" i="1"/>
  <c r="CL131" i="1" s="1"/>
  <c r="CA133" i="1"/>
  <c r="CL133" i="1" s="1"/>
  <c r="CA134" i="1"/>
  <c r="CL134" i="1" s="1"/>
  <c r="CA140" i="1"/>
  <c r="CL140" i="1" s="1"/>
  <c r="CA142" i="1"/>
  <c r="CL142" i="1" s="1"/>
  <c r="CA143" i="1"/>
  <c r="CL143" i="1" s="1"/>
  <c r="CA144" i="1"/>
  <c r="CL144" i="1" s="1"/>
  <c r="CA146" i="1"/>
  <c r="CL146" i="1" s="1"/>
  <c r="CA147" i="1"/>
  <c r="CL147" i="1" s="1"/>
  <c r="CA148" i="1"/>
  <c r="CL148" i="1" s="1"/>
  <c r="CA149" i="1"/>
  <c r="CL149" i="1" s="1"/>
  <c r="CA153" i="1"/>
  <c r="CL153" i="1" s="1"/>
  <c r="CA155" i="1"/>
  <c r="CL155" i="1" s="1"/>
  <c r="CA156" i="1"/>
  <c r="CL156" i="1" s="1"/>
  <c r="CA161" i="1"/>
  <c r="CL161" i="1" s="1"/>
  <c r="CA164" i="1"/>
  <c r="CL164" i="1" s="1"/>
  <c r="CA165" i="1"/>
  <c r="CL165" i="1" s="1"/>
  <c r="CA172" i="1"/>
  <c r="CL172" i="1" s="1"/>
  <c r="CA173" i="1"/>
  <c r="CL173" i="1" s="1"/>
  <c r="CA175" i="1"/>
  <c r="CL175" i="1" s="1"/>
  <c r="CA176" i="1"/>
  <c r="CL176" i="1" s="1"/>
  <c r="CA177" i="1"/>
  <c r="CL177" i="1" s="1"/>
  <c r="CA178" i="1"/>
  <c r="CL178" i="1" s="1"/>
  <c r="CA179" i="1"/>
  <c r="CL179" i="1" s="1"/>
  <c r="CA180" i="1"/>
  <c r="CL180" i="1" s="1"/>
  <c r="CA181" i="1"/>
  <c r="CL181" i="1" s="1"/>
  <c r="CA182" i="1"/>
  <c r="CL182" i="1" s="1"/>
  <c r="CA184" i="1"/>
  <c r="CL184" i="1" s="1"/>
  <c r="CA185" i="1"/>
  <c r="CL185" i="1" s="1"/>
  <c r="CA186" i="1"/>
  <c r="CL186" i="1" s="1"/>
  <c r="CA187" i="1"/>
  <c r="CL187" i="1" s="1"/>
  <c r="CA188" i="1"/>
  <c r="CA189" i="1"/>
  <c r="CA190" i="1"/>
  <c r="CA193" i="1"/>
  <c r="CL193" i="1" s="1"/>
  <c r="CA194" i="1"/>
  <c r="CL194" i="1" s="1"/>
  <c r="CA195" i="1"/>
  <c r="CL195" i="1" s="1"/>
  <c r="CA196" i="1"/>
  <c r="CL196" i="1" s="1"/>
  <c r="CA197" i="1"/>
  <c r="CL197" i="1" s="1"/>
  <c r="CA198" i="1"/>
  <c r="CL198" i="1" s="1"/>
  <c r="CA199" i="1"/>
  <c r="CL199" i="1" s="1"/>
  <c r="CA200" i="1"/>
  <c r="CL200" i="1" s="1"/>
  <c r="CA202" i="1"/>
  <c r="CL202" i="1" s="1"/>
  <c r="CA203" i="1"/>
  <c r="CL203" i="1" s="1"/>
  <c r="CA204" i="1"/>
  <c r="CL204" i="1" s="1"/>
  <c r="CA205" i="1"/>
  <c r="CL205" i="1" s="1"/>
  <c r="CA206" i="1"/>
  <c r="CL206" i="1" s="1"/>
  <c r="CA208" i="1"/>
  <c r="CL208" i="1" s="1"/>
  <c r="CA209" i="1"/>
  <c r="CA212" i="1"/>
  <c r="CL212" i="1" s="1"/>
  <c r="CA213" i="1"/>
  <c r="CL213" i="1" s="1"/>
  <c r="CA220" i="1"/>
  <c r="CL220" i="1" s="1"/>
  <c r="CA6" i="1"/>
  <c r="CL6" i="1" s="1"/>
  <c r="BP222" i="1"/>
  <c r="BP221" i="1"/>
  <c r="BM222" i="1"/>
  <c r="BM221" i="1"/>
  <c r="BC222" i="1"/>
  <c r="BC221" i="1"/>
  <c r="AS222" i="1"/>
  <c r="AF222" i="1"/>
  <c r="AI222" i="1"/>
  <c r="AF221" i="1"/>
  <c r="AI221" i="1"/>
  <c r="AC222" i="1"/>
  <c r="AC221" i="1"/>
  <c r="S222" i="1"/>
  <c r="S221" i="1"/>
  <c r="H221" i="1"/>
  <c r="CK54" i="1" l="1"/>
  <c r="CL54" i="1"/>
  <c r="CK15" i="1"/>
  <c r="CK62" i="1"/>
  <c r="CL62" i="1"/>
  <c r="CK88" i="1"/>
  <c r="CL209" i="1"/>
  <c r="CK80" i="1"/>
  <c r="CL80" i="1"/>
  <c r="CA62" i="4"/>
  <c r="CL62" i="4" s="1"/>
  <c r="CA222" i="1"/>
  <c r="CL222" i="1" s="1"/>
  <c r="CS222" i="1"/>
  <c r="DB222" i="1"/>
  <c r="CY222" i="1"/>
  <c r="CV222" i="1"/>
  <c r="BZ25" i="1"/>
  <c r="CK25" i="1" s="1"/>
  <c r="CR25" i="1" l="1"/>
  <c r="CR203" i="1" l="1"/>
  <c r="CR204" i="1"/>
  <c r="BZ203" i="1"/>
  <c r="CK203" i="1" s="1"/>
  <c r="BZ204" i="1"/>
  <c r="CK204" i="1" s="1"/>
  <c r="BL101" i="2" l="1"/>
  <c r="BL100" i="2"/>
  <c r="CR9" i="1"/>
  <c r="BZ9" i="1"/>
  <c r="CK9" i="1" s="1"/>
  <c r="CR10" i="1"/>
  <c r="BZ10" i="1"/>
  <c r="CK10" i="1" s="1"/>
  <c r="CR11" i="1"/>
  <c r="BZ11" i="1"/>
  <c r="CK11" i="1" s="1"/>
  <c r="CR8" i="1"/>
  <c r="BZ8" i="1"/>
  <c r="CK8" i="1" s="1"/>
  <c r="BB62" i="4"/>
  <c r="BB61" i="4"/>
  <c r="CR24" i="1" l="1"/>
  <c r="BZ24" i="1"/>
  <c r="CR14" i="1" l="1"/>
  <c r="BZ14" i="1"/>
  <c r="CR13" i="1"/>
  <c r="BZ13" i="1"/>
  <c r="BY214" i="1"/>
  <c r="CQ52" i="1" l="1"/>
  <c r="CR87" i="1" l="1"/>
  <c r="BZ87" i="1"/>
  <c r="CJ87" i="1" l="1"/>
  <c r="CK87" i="1"/>
  <c r="CR197" i="1"/>
  <c r="CQ197" i="1"/>
  <c r="CP197" i="1"/>
  <c r="CO197" i="1"/>
  <c r="CN197" i="1"/>
  <c r="BZ197" i="1"/>
  <c r="BX197" i="1"/>
  <c r="CI197" i="1" s="1"/>
  <c r="BW197" i="1"/>
  <c r="BV197" i="1"/>
  <c r="BU197" i="1"/>
  <c r="CE197" i="1" s="1"/>
  <c r="CR190" i="1"/>
  <c r="CR191" i="1"/>
  <c r="BZ191" i="1"/>
  <c r="BZ190" i="1"/>
  <c r="CK190" i="1" s="1"/>
  <c r="CJ197" i="1" l="1"/>
  <c r="CK197" i="1"/>
  <c r="CF197" i="1"/>
  <c r="CG197" i="1"/>
  <c r="CH197" i="1"/>
  <c r="BY189" i="1"/>
  <c r="CQ189" i="1"/>
  <c r="CR189" i="1" l="1"/>
  <c r="BZ189" i="1"/>
  <c r="CJ189" i="1" l="1"/>
  <c r="CK189" i="1"/>
  <c r="CR85" i="1" l="1"/>
  <c r="BZ85" i="1"/>
  <c r="CK85" i="1" s="1"/>
  <c r="CR62" i="4"/>
  <c r="CR86" i="1"/>
  <c r="BZ86" i="1"/>
  <c r="CK86" i="1" s="1"/>
  <c r="CR77" i="1"/>
  <c r="BZ77" i="1"/>
  <c r="CK77" i="1" s="1"/>
  <c r="CR59" i="3" l="1"/>
  <c r="BL59" i="3"/>
  <c r="BL58" i="3"/>
  <c r="BB59" i="3"/>
  <c r="BB58" i="3"/>
  <c r="AR59" i="3"/>
  <c r="AB59" i="3"/>
  <c r="AB58" i="3"/>
  <c r="R59" i="3"/>
  <c r="R58" i="3"/>
  <c r="G58" i="3"/>
  <c r="BB101" i="2"/>
  <c r="BB100" i="2"/>
  <c r="AR101" i="2"/>
  <c r="AB101" i="2"/>
  <c r="AB100" i="2"/>
  <c r="R101" i="2"/>
  <c r="R100" i="2"/>
  <c r="G100" i="2"/>
  <c r="BL62" i="4"/>
  <c r="BL61" i="4"/>
  <c r="BZ62" i="4" s="1"/>
  <c r="AB62" i="4"/>
  <c r="AB61" i="4"/>
  <c r="R62" i="4"/>
  <c r="R61" i="4"/>
  <c r="G61" i="4"/>
  <c r="CR6" i="1"/>
  <c r="CR12" i="1"/>
  <c r="CR17" i="1"/>
  <c r="CR21" i="1"/>
  <c r="CR26" i="1"/>
  <c r="CR28" i="1"/>
  <c r="CR31" i="1"/>
  <c r="CR32" i="1"/>
  <c r="CR34" i="1"/>
  <c r="CR35" i="1"/>
  <c r="CR36" i="1"/>
  <c r="CR37" i="1"/>
  <c r="CR38" i="1"/>
  <c r="CR39" i="1"/>
  <c r="CR43" i="1"/>
  <c r="CR44" i="1"/>
  <c r="CR45" i="1"/>
  <c r="CR46" i="1"/>
  <c r="CR47" i="1"/>
  <c r="CR50" i="1"/>
  <c r="CR51" i="1"/>
  <c r="CR52" i="1"/>
  <c r="CR56" i="1"/>
  <c r="CR57" i="1"/>
  <c r="CR58" i="1"/>
  <c r="CR63" i="1"/>
  <c r="CR64" i="1"/>
  <c r="CR65" i="1"/>
  <c r="CR66" i="1"/>
  <c r="CR68" i="1"/>
  <c r="CR69" i="1"/>
  <c r="CR70" i="1"/>
  <c r="CR71" i="1"/>
  <c r="CR72" i="1"/>
  <c r="CR73" i="1"/>
  <c r="CR76" i="1"/>
  <c r="CR82" i="1"/>
  <c r="CR83" i="1"/>
  <c r="CR84" i="1"/>
  <c r="CR90" i="1"/>
  <c r="CR92" i="1"/>
  <c r="CR93" i="1"/>
  <c r="CR94" i="1"/>
  <c r="CR95" i="1"/>
  <c r="CR96" i="1"/>
  <c r="CR97" i="1"/>
  <c r="CR106" i="1"/>
  <c r="CR107" i="1"/>
  <c r="CR109" i="1"/>
  <c r="CR110" i="1"/>
  <c r="CR111" i="1"/>
  <c r="CR112" i="1"/>
  <c r="CR113" i="1"/>
  <c r="CR116" i="1"/>
  <c r="CR117" i="1"/>
  <c r="CR118" i="1"/>
  <c r="CR119" i="1"/>
  <c r="CR120" i="1"/>
  <c r="CR121" i="1"/>
  <c r="CR122" i="1"/>
  <c r="CR124" i="1"/>
  <c r="CR125" i="1"/>
  <c r="CR126" i="1"/>
  <c r="CR127" i="1"/>
  <c r="CR128" i="1"/>
  <c r="CR130" i="1"/>
  <c r="CR131" i="1"/>
  <c r="CR133" i="1"/>
  <c r="CR134" i="1"/>
  <c r="CR135" i="1"/>
  <c r="CR136" i="1"/>
  <c r="CR139" i="1"/>
  <c r="CR140" i="1"/>
  <c r="CR141" i="1"/>
  <c r="CR146" i="1"/>
  <c r="CR147" i="1"/>
  <c r="CR148" i="1"/>
  <c r="CR149" i="1"/>
  <c r="CR153" i="1"/>
  <c r="CR155" i="1"/>
  <c r="CR156" i="1"/>
  <c r="CR158" i="1"/>
  <c r="CR160" i="1"/>
  <c r="CR161" i="1"/>
  <c r="CR164" i="1"/>
  <c r="CR165" i="1"/>
  <c r="CR166" i="1"/>
  <c r="CR169" i="1"/>
  <c r="CR172" i="1"/>
  <c r="CR173" i="1"/>
  <c r="CR175" i="1"/>
  <c r="CR176" i="1"/>
  <c r="CR180" i="1"/>
  <c r="CR181" i="1"/>
  <c r="CR182" i="1"/>
  <c r="CR185" i="1"/>
  <c r="CR186" i="1"/>
  <c r="CR188" i="1"/>
  <c r="CR192" i="1"/>
  <c r="CR193" i="1"/>
  <c r="CR194" i="1"/>
  <c r="CR195" i="1"/>
  <c r="CR196" i="1"/>
  <c r="CR198" i="1"/>
  <c r="CR199" i="1"/>
  <c r="CR200" i="1"/>
  <c r="CR202" i="1"/>
  <c r="CR206" i="1"/>
  <c r="CR212" i="1"/>
  <c r="CR213" i="1"/>
  <c r="CR214" i="1"/>
  <c r="CR215" i="1"/>
  <c r="CR216" i="1"/>
  <c r="CR217" i="1"/>
  <c r="CR219" i="1"/>
  <c r="CR5" i="1"/>
  <c r="BZ6" i="1"/>
  <c r="CK6" i="1" s="1"/>
  <c r="BZ12" i="1"/>
  <c r="BZ17" i="1"/>
  <c r="CK17" i="1" s="1"/>
  <c r="BZ21" i="1"/>
  <c r="CK21" i="1" s="1"/>
  <c r="BZ26" i="1"/>
  <c r="CK26" i="1" s="1"/>
  <c r="BZ28" i="1"/>
  <c r="CK28" i="1" s="1"/>
  <c r="BZ31" i="1"/>
  <c r="CK31" i="1" s="1"/>
  <c r="BZ32" i="1"/>
  <c r="CK32" i="1" s="1"/>
  <c r="BZ34" i="1"/>
  <c r="CK34" i="1" s="1"/>
  <c r="BZ35" i="1"/>
  <c r="BZ36" i="1"/>
  <c r="BZ37" i="1"/>
  <c r="CK37" i="1" s="1"/>
  <c r="BZ38" i="1"/>
  <c r="CK38" i="1" s="1"/>
  <c r="BZ39" i="1"/>
  <c r="CK39" i="1" s="1"/>
  <c r="BZ43" i="1"/>
  <c r="CK43" i="1" s="1"/>
  <c r="BZ44" i="1"/>
  <c r="BZ45" i="1"/>
  <c r="CK45" i="1" s="1"/>
  <c r="BZ46" i="1"/>
  <c r="CK46" i="1" s="1"/>
  <c r="BZ47" i="1"/>
  <c r="CK47" i="1" s="1"/>
  <c r="BZ50" i="1"/>
  <c r="CK50" i="1" s="1"/>
  <c r="BZ51" i="1"/>
  <c r="CK51" i="1" s="1"/>
  <c r="BZ52" i="1"/>
  <c r="CK52" i="1" s="1"/>
  <c r="BZ56" i="1"/>
  <c r="CK56" i="1" s="1"/>
  <c r="BZ57" i="1"/>
  <c r="CK57" i="1" s="1"/>
  <c r="BZ58" i="1"/>
  <c r="BZ63" i="1"/>
  <c r="CK63" i="1" s="1"/>
  <c r="BZ64" i="1"/>
  <c r="CK64" i="1" s="1"/>
  <c r="BZ65" i="1"/>
  <c r="BZ66" i="1"/>
  <c r="CK66" i="1" s="1"/>
  <c r="BZ68" i="1"/>
  <c r="CK68" i="1" s="1"/>
  <c r="BZ69" i="1"/>
  <c r="CK69" i="1" s="1"/>
  <c r="BZ70" i="1"/>
  <c r="BZ71" i="1"/>
  <c r="CK71" i="1" s="1"/>
  <c r="BZ72" i="1"/>
  <c r="CK72" i="1" s="1"/>
  <c r="BZ73" i="1"/>
  <c r="CK73" i="1" s="1"/>
  <c r="BZ76" i="1"/>
  <c r="CK76" i="1" s="1"/>
  <c r="BZ82" i="1"/>
  <c r="CK82" i="1" s="1"/>
  <c r="BZ83" i="1"/>
  <c r="CK83" i="1" s="1"/>
  <c r="BZ84" i="1"/>
  <c r="CK84" i="1" s="1"/>
  <c r="BZ90" i="1"/>
  <c r="BZ92" i="1"/>
  <c r="CK92" i="1" s="1"/>
  <c r="BZ93" i="1"/>
  <c r="CK93" i="1" s="1"/>
  <c r="BZ94" i="1"/>
  <c r="CK94" i="1" s="1"/>
  <c r="BZ95" i="1"/>
  <c r="BZ96" i="1"/>
  <c r="CK96" i="1" s="1"/>
  <c r="BZ97" i="1"/>
  <c r="CK97" i="1" s="1"/>
  <c r="BZ106" i="1"/>
  <c r="CK106" i="1" s="1"/>
  <c r="BZ107" i="1"/>
  <c r="CK107" i="1" s="1"/>
  <c r="BZ109" i="1"/>
  <c r="CK109" i="1" s="1"/>
  <c r="BZ110" i="1"/>
  <c r="CK110" i="1" s="1"/>
  <c r="BZ111" i="1"/>
  <c r="CK111" i="1" s="1"/>
  <c r="BZ112" i="1"/>
  <c r="CK112" i="1" s="1"/>
  <c r="BZ113" i="1"/>
  <c r="CK113" i="1" s="1"/>
  <c r="BZ116" i="1"/>
  <c r="CK116" i="1" s="1"/>
  <c r="BZ117" i="1"/>
  <c r="CK117" i="1" s="1"/>
  <c r="BZ118" i="1"/>
  <c r="CK118" i="1" s="1"/>
  <c r="BZ119" i="1"/>
  <c r="CK119" i="1" s="1"/>
  <c r="BZ120" i="1"/>
  <c r="CK120" i="1" s="1"/>
  <c r="BZ121" i="1"/>
  <c r="CK121" i="1" s="1"/>
  <c r="BZ122" i="1"/>
  <c r="CK122" i="1" s="1"/>
  <c r="BZ124" i="1"/>
  <c r="BZ125" i="1"/>
  <c r="CK125" i="1" s="1"/>
  <c r="BZ126" i="1"/>
  <c r="CK126" i="1" s="1"/>
  <c r="BZ127" i="1"/>
  <c r="CK127" i="1" s="1"/>
  <c r="BZ128" i="1"/>
  <c r="CK128" i="1" s="1"/>
  <c r="BZ130" i="1"/>
  <c r="CK130" i="1" s="1"/>
  <c r="BZ131" i="1"/>
  <c r="CK131" i="1" s="1"/>
  <c r="BZ133" i="1"/>
  <c r="CK133" i="1" s="1"/>
  <c r="BZ134" i="1"/>
  <c r="CK134" i="1" s="1"/>
  <c r="BZ135" i="1"/>
  <c r="BZ136" i="1"/>
  <c r="BZ139" i="1"/>
  <c r="BZ140" i="1"/>
  <c r="CK140" i="1" s="1"/>
  <c r="BZ141" i="1"/>
  <c r="BZ146" i="1"/>
  <c r="CK146" i="1" s="1"/>
  <c r="BZ147" i="1"/>
  <c r="CK147" i="1" s="1"/>
  <c r="BZ148" i="1"/>
  <c r="CK148" i="1" s="1"/>
  <c r="BZ149" i="1"/>
  <c r="CK149" i="1" s="1"/>
  <c r="BZ153" i="1"/>
  <c r="CK153" i="1" s="1"/>
  <c r="BZ155" i="1"/>
  <c r="CK155" i="1" s="1"/>
  <c r="BZ156" i="1"/>
  <c r="CK156" i="1" s="1"/>
  <c r="BZ158" i="1"/>
  <c r="BZ160" i="1"/>
  <c r="CK160" i="1" s="1"/>
  <c r="BZ161" i="1"/>
  <c r="CK161" i="1" s="1"/>
  <c r="BZ164" i="1"/>
  <c r="CK164" i="1" s="1"/>
  <c r="BZ165" i="1"/>
  <c r="CK165" i="1" s="1"/>
  <c r="BZ166" i="1"/>
  <c r="BZ169" i="1"/>
  <c r="BZ172" i="1"/>
  <c r="CK172" i="1" s="1"/>
  <c r="BZ173" i="1"/>
  <c r="CK173" i="1" s="1"/>
  <c r="BZ175" i="1"/>
  <c r="CK175" i="1" s="1"/>
  <c r="BZ176" i="1"/>
  <c r="CK176" i="1" s="1"/>
  <c r="BZ180" i="1"/>
  <c r="CK180" i="1" s="1"/>
  <c r="BZ181" i="1"/>
  <c r="CK181" i="1" s="1"/>
  <c r="BZ182" i="1"/>
  <c r="CK182" i="1" s="1"/>
  <c r="BZ185" i="1"/>
  <c r="CK185" i="1" s="1"/>
  <c r="BZ186" i="1"/>
  <c r="CK186" i="1" s="1"/>
  <c r="BZ188" i="1"/>
  <c r="CK188" i="1" s="1"/>
  <c r="BZ192" i="1"/>
  <c r="BZ193" i="1"/>
  <c r="CK193" i="1" s="1"/>
  <c r="BZ194" i="1"/>
  <c r="CK194" i="1" s="1"/>
  <c r="BZ195" i="1"/>
  <c r="CK195" i="1" s="1"/>
  <c r="BZ196" i="1"/>
  <c r="CK196" i="1" s="1"/>
  <c r="BZ198" i="1"/>
  <c r="CK198" i="1" s="1"/>
  <c r="BZ199" i="1"/>
  <c r="CK199" i="1" s="1"/>
  <c r="BZ200" i="1"/>
  <c r="CK200" i="1" s="1"/>
  <c r="BZ202" i="1"/>
  <c r="BZ206" i="1"/>
  <c r="CK206" i="1" s="1"/>
  <c r="BZ208" i="1"/>
  <c r="CK208" i="1" s="1"/>
  <c r="BZ212" i="1"/>
  <c r="CK212" i="1" s="1"/>
  <c r="BZ213" i="1"/>
  <c r="CK213" i="1" s="1"/>
  <c r="BZ214" i="1"/>
  <c r="BZ215" i="1"/>
  <c r="BZ216" i="1"/>
  <c r="BZ217" i="1"/>
  <c r="BZ219" i="1"/>
  <c r="BZ5" i="1"/>
  <c r="CK5" i="1" s="1"/>
  <c r="BL222" i="1"/>
  <c r="BL221" i="1"/>
  <c r="BB222" i="1"/>
  <c r="BB221" i="1"/>
  <c r="AR222" i="1"/>
  <c r="AB222" i="1"/>
  <c r="AB221" i="1"/>
  <c r="R222" i="1"/>
  <c r="R221" i="1"/>
  <c r="K221" i="1"/>
  <c r="G221" i="1"/>
  <c r="BZ59" i="3" l="1"/>
  <c r="BZ101" i="2"/>
  <c r="CK62" i="4"/>
  <c r="BZ222" i="1"/>
  <c r="CK44" i="1"/>
  <c r="CJ44" i="1"/>
  <c r="CK202" i="1"/>
  <c r="CJ202" i="1"/>
  <c r="CR222" i="1"/>
  <c r="CR101" i="2"/>
  <c r="CJ31" i="1"/>
  <c r="AQ59" i="3"/>
  <c r="BG100" i="2"/>
  <c r="BH100" i="2"/>
  <c r="BI100" i="2"/>
  <c r="BJ100" i="2"/>
  <c r="BK100" i="2"/>
  <c r="BF100" i="2"/>
  <c r="AW100" i="2"/>
  <c r="AX100" i="2"/>
  <c r="AY100" i="2"/>
  <c r="AZ100" i="2"/>
  <c r="BA100" i="2"/>
  <c r="AV100" i="2"/>
  <c r="AO101" i="2"/>
  <c r="AP101" i="2"/>
  <c r="AQ101" i="2"/>
  <c r="W100" i="2"/>
  <c r="X100" i="2"/>
  <c r="Y100" i="2"/>
  <c r="Z100" i="2"/>
  <c r="AA100" i="2"/>
  <c r="V100" i="2"/>
  <c r="O100" i="2"/>
  <c r="P100" i="2"/>
  <c r="Q100" i="2"/>
  <c r="N100" i="2"/>
  <c r="D100" i="2"/>
  <c r="E100" i="2"/>
  <c r="F100" i="2"/>
  <c r="C100" i="2"/>
  <c r="AM62" i="4"/>
  <c r="AN62" i="4"/>
  <c r="AO62" i="4"/>
  <c r="AP62" i="4"/>
  <c r="AQ62" i="4"/>
  <c r="AL62" i="4"/>
  <c r="AQ222" i="1"/>
  <c r="BY186" i="1"/>
  <c r="CJ186" i="1" s="1"/>
  <c r="BX186" i="1"/>
  <c r="BW186" i="1"/>
  <c r="BV186" i="1"/>
  <c r="BU186" i="1"/>
  <c r="BK59" i="3"/>
  <c r="BY109" i="1"/>
  <c r="CJ109" i="1" s="1"/>
  <c r="BY6" i="1"/>
  <c r="CJ6" i="1" s="1"/>
  <c r="BY7" i="1"/>
  <c r="BY8" i="1"/>
  <c r="CJ8" i="1" s="1"/>
  <c r="BY9" i="1"/>
  <c r="BY10" i="1"/>
  <c r="CJ10" i="1" s="1"/>
  <c r="BY11" i="1"/>
  <c r="CJ11" i="1" s="1"/>
  <c r="BY15" i="1"/>
  <c r="BY17" i="1"/>
  <c r="CJ17" i="1" s="1"/>
  <c r="BY20" i="1"/>
  <c r="BY21" i="1"/>
  <c r="CJ21" i="1" s="1"/>
  <c r="BY25" i="1"/>
  <c r="CJ25" i="1" s="1"/>
  <c r="BY26" i="1"/>
  <c r="CJ26" i="1" s="1"/>
  <c r="BY28" i="1"/>
  <c r="CJ28" i="1" s="1"/>
  <c r="BY34" i="1"/>
  <c r="CJ34" i="1" s="1"/>
  <c r="BY36" i="1"/>
  <c r="CJ36" i="1" s="1"/>
  <c r="BY39" i="1"/>
  <c r="CJ39" i="1" s="1"/>
  <c r="BY43" i="1"/>
  <c r="CJ43" i="1" s="1"/>
  <c r="BY45" i="1"/>
  <c r="CJ45" i="1" s="1"/>
  <c r="BY52" i="1"/>
  <c r="CJ52" i="1" s="1"/>
  <c r="BY54" i="1"/>
  <c r="CJ54" i="1" s="1"/>
  <c r="BY56" i="1"/>
  <c r="CJ56" i="1" s="1"/>
  <c r="BY57" i="1"/>
  <c r="CJ57" i="1" s="1"/>
  <c r="BY58" i="1"/>
  <c r="CJ58" i="1" s="1"/>
  <c r="BY60" i="1"/>
  <c r="BY61" i="1"/>
  <c r="BY62" i="1"/>
  <c r="CJ62" i="1" s="1"/>
  <c r="BY63" i="1"/>
  <c r="CJ63" i="1" s="1"/>
  <c r="BY64" i="1"/>
  <c r="CJ64" i="1" s="1"/>
  <c r="BY65" i="1"/>
  <c r="CJ65" i="1" s="1"/>
  <c r="BY66" i="1"/>
  <c r="BY69" i="1"/>
  <c r="CJ69" i="1" s="1"/>
  <c r="BY71" i="1"/>
  <c r="CJ71" i="1" s="1"/>
  <c r="BY72" i="1"/>
  <c r="CJ72" i="1" s="1"/>
  <c r="BY73" i="1"/>
  <c r="CJ73" i="1" s="1"/>
  <c r="BY80" i="1"/>
  <c r="CJ80" i="1" s="1"/>
  <c r="BY81" i="1"/>
  <c r="BY82" i="1"/>
  <c r="CJ82" i="1" s="1"/>
  <c r="BY83" i="1"/>
  <c r="CJ83" i="1" s="1"/>
  <c r="BY89" i="1"/>
  <c r="BY90" i="1"/>
  <c r="CJ90" i="1" s="1"/>
  <c r="BY93" i="1"/>
  <c r="CJ93" i="1" s="1"/>
  <c r="BY94" i="1"/>
  <c r="CJ94" i="1" s="1"/>
  <c r="BY95" i="1"/>
  <c r="CJ95" i="1" s="1"/>
  <c r="BY97" i="1"/>
  <c r="CJ97" i="1" s="1"/>
  <c r="BY98" i="1"/>
  <c r="BY99" i="1"/>
  <c r="BY100" i="1"/>
  <c r="BY103" i="1"/>
  <c r="BY104" i="1"/>
  <c r="BY106" i="1"/>
  <c r="CJ106" i="1" s="1"/>
  <c r="BY107" i="1"/>
  <c r="CJ107" i="1" s="1"/>
  <c r="BY111" i="1"/>
  <c r="CJ111" i="1" s="1"/>
  <c r="BY112" i="1"/>
  <c r="CJ112" i="1" s="1"/>
  <c r="BY113" i="1"/>
  <c r="CJ113" i="1" s="1"/>
  <c r="BY114" i="1"/>
  <c r="BY115" i="1"/>
  <c r="BY116" i="1"/>
  <c r="CJ116" i="1" s="1"/>
  <c r="BY117" i="1"/>
  <c r="CJ117" i="1" s="1"/>
  <c r="BY118" i="1"/>
  <c r="CJ118" i="1" s="1"/>
  <c r="BY119" i="1"/>
  <c r="CJ119" i="1" s="1"/>
  <c r="BY120" i="1"/>
  <c r="CJ120" i="1" s="1"/>
  <c r="BY121" i="1"/>
  <c r="CJ121" i="1" s="1"/>
  <c r="BY122" i="1"/>
  <c r="CJ122" i="1" s="1"/>
  <c r="BY125" i="1"/>
  <c r="CJ125" i="1" s="1"/>
  <c r="BY126" i="1"/>
  <c r="CJ126" i="1" s="1"/>
  <c r="BY127" i="1"/>
  <c r="CJ127" i="1" s="1"/>
  <c r="BY128" i="1"/>
  <c r="CJ128" i="1" s="1"/>
  <c r="BY130" i="1"/>
  <c r="CJ130" i="1" s="1"/>
  <c r="BY131" i="1"/>
  <c r="CJ131" i="1" s="1"/>
  <c r="BY132" i="1"/>
  <c r="BY133" i="1"/>
  <c r="CJ133" i="1" s="1"/>
  <c r="BY134" i="1"/>
  <c r="CJ134" i="1" s="1"/>
  <c r="BY135" i="1"/>
  <c r="CJ135" i="1" s="1"/>
  <c r="BY136" i="1"/>
  <c r="CJ136" i="1" s="1"/>
  <c r="BY137" i="1"/>
  <c r="BY138" i="1"/>
  <c r="BY139" i="1"/>
  <c r="CJ139" i="1" s="1"/>
  <c r="BY140" i="1"/>
  <c r="CJ140" i="1" s="1"/>
  <c r="BY141" i="1"/>
  <c r="CJ141" i="1" s="1"/>
  <c r="BY146" i="1"/>
  <c r="CJ146" i="1" s="1"/>
  <c r="BY147" i="1"/>
  <c r="CJ147" i="1" s="1"/>
  <c r="BY148" i="1"/>
  <c r="CJ148" i="1" s="1"/>
  <c r="BY149" i="1"/>
  <c r="CJ149" i="1" s="1"/>
  <c r="BY153" i="1"/>
  <c r="CJ153" i="1" s="1"/>
  <c r="BY155" i="1"/>
  <c r="CJ155" i="1" s="1"/>
  <c r="BY156" i="1"/>
  <c r="CJ156" i="1" s="1"/>
  <c r="BY164" i="1"/>
  <c r="BY165" i="1"/>
  <c r="CJ165" i="1" s="1"/>
  <c r="BY167" i="1"/>
  <c r="BY168" i="1"/>
  <c r="BY169" i="1"/>
  <c r="CJ169" i="1" s="1"/>
  <c r="BY172" i="1"/>
  <c r="CJ172" i="1" s="1"/>
  <c r="BY173" i="1"/>
  <c r="CJ173" i="1" s="1"/>
  <c r="BY174" i="1"/>
  <c r="BY175" i="1"/>
  <c r="CJ175" i="1" s="1"/>
  <c r="BY176" i="1"/>
  <c r="CJ176" i="1" s="1"/>
  <c r="BY177" i="1"/>
  <c r="BY178" i="1"/>
  <c r="BY180" i="1"/>
  <c r="CJ180" i="1" s="1"/>
  <c r="BY181" i="1"/>
  <c r="CJ181" i="1" s="1"/>
  <c r="BY185" i="1"/>
  <c r="CJ185" i="1" s="1"/>
  <c r="BY187" i="1"/>
  <c r="BY188" i="1"/>
  <c r="CJ188" i="1" s="1"/>
  <c r="BY192" i="1"/>
  <c r="BY193" i="1"/>
  <c r="CJ193" i="1" s="1"/>
  <c r="BY196" i="1"/>
  <c r="CJ196" i="1" s="1"/>
  <c r="BY198" i="1"/>
  <c r="CJ198" i="1" s="1"/>
  <c r="BY199" i="1"/>
  <c r="CJ199" i="1" s="1"/>
  <c r="BY200" i="1"/>
  <c r="CJ200" i="1" s="1"/>
  <c r="BY203" i="1"/>
  <c r="CJ203" i="1" s="1"/>
  <c r="BY204" i="1"/>
  <c r="CJ204" i="1" s="1"/>
  <c r="BY206" i="1"/>
  <c r="CJ206" i="1" s="1"/>
  <c r="BY207" i="1"/>
  <c r="BY212" i="1"/>
  <c r="CJ214" i="1"/>
  <c r="BY217" i="1"/>
  <c r="CJ217" i="1" s="1"/>
  <c r="BY218" i="1"/>
  <c r="BY219" i="1"/>
  <c r="CJ219" i="1" s="1"/>
  <c r="BY5" i="1"/>
  <c r="BK222" i="1"/>
  <c r="CK59" i="3" l="1"/>
  <c r="BT101" i="2"/>
  <c r="BV101" i="2"/>
  <c r="BX101" i="2"/>
  <c r="BW101" i="2"/>
  <c r="CK101" i="2"/>
  <c r="BY101" i="2"/>
  <c r="BU101" i="2"/>
  <c r="CK222" i="1"/>
  <c r="CJ212" i="1"/>
  <c r="CI212" i="1"/>
  <c r="CJ9" i="1"/>
  <c r="CJ192" i="1"/>
  <c r="CJ164" i="1"/>
  <c r="CJ66" i="1"/>
  <c r="CJ5" i="1"/>
  <c r="CQ63" i="1"/>
  <c r="CQ71" i="1"/>
  <c r="CQ66" i="1"/>
  <c r="CQ69" i="1"/>
  <c r="CQ72" i="1"/>
  <c r="CQ65" i="1"/>
  <c r="CQ64" i="1"/>
  <c r="CQ207" i="1"/>
  <c r="BK101" i="2"/>
  <c r="BK61" i="4"/>
  <c r="BF222" i="1"/>
  <c r="CQ133" i="1"/>
  <c r="BF59" i="3"/>
  <c r="BA59" i="3"/>
  <c r="AV59" i="3"/>
  <c r="AV58" i="3"/>
  <c r="BA58" i="3"/>
  <c r="BF58" i="3"/>
  <c r="BK58" i="3"/>
  <c r="AA59" i="3"/>
  <c r="Z59" i="3"/>
  <c r="Y59" i="3"/>
  <c r="W59" i="3"/>
  <c r="V59" i="3"/>
  <c r="Q59" i="3"/>
  <c r="P59" i="3"/>
  <c r="N59" i="3"/>
  <c r="V58" i="3"/>
  <c r="W58" i="3"/>
  <c r="X58" i="3"/>
  <c r="Y58" i="3"/>
  <c r="Z58" i="3"/>
  <c r="AA58" i="3"/>
  <c r="C58" i="3"/>
  <c r="D58" i="3"/>
  <c r="E58" i="3"/>
  <c r="F58" i="3"/>
  <c r="N58" i="3"/>
  <c r="O58" i="3"/>
  <c r="P58" i="3"/>
  <c r="Q58" i="3"/>
  <c r="AZ59" i="3"/>
  <c r="AY59" i="3"/>
  <c r="AX59" i="3"/>
  <c r="AW59" i="3"/>
  <c r="CQ106" i="1"/>
  <c r="BJ101" i="2"/>
  <c r="BI101" i="2"/>
  <c r="BH101" i="2"/>
  <c r="BG101" i="2"/>
  <c r="BF101" i="2"/>
  <c r="BA101" i="2"/>
  <c r="AZ101" i="2"/>
  <c r="AY101" i="2"/>
  <c r="AX101" i="2"/>
  <c r="AW101" i="2"/>
  <c r="AV101" i="2"/>
  <c r="AA101" i="2"/>
  <c r="Z101" i="2"/>
  <c r="Y101" i="2"/>
  <c r="X101" i="2"/>
  <c r="W101" i="2"/>
  <c r="V101" i="2"/>
  <c r="Q101" i="2"/>
  <c r="P101" i="2"/>
  <c r="O101" i="2"/>
  <c r="N101" i="2"/>
  <c r="BT117" i="1"/>
  <c r="BU117" i="1"/>
  <c r="BV117" i="1"/>
  <c r="BW117" i="1"/>
  <c r="BX117" i="1"/>
  <c r="CI117" i="1" s="1"/>
  <c r="CN117" i="1"/>
  <c r="CO117" i="1"/>
  <c r="CP117" i="1"/>
  <c r="CQ117" i="1"/>
  <c r="BT118" i="1"/>
  <c r="BU118" i="1"/>
  <c r="BV118" i="1"/>
  <c r="BW118" i="1"/>
  <c r="BX118" i="1"/>
  <c r="CI118" i="1" s="1"/>
  <c r="CN118" i="1"/>
  <c r="CO118" i="1"/>
  <c r="CP118" i="1"/>
  <c r="CQ118" i="1"/>
  <c r="BT119" i="1"/>
  <c r="BU119" i="1"/>
  <c r="BV119" i="1"/>
  <c r="BW119" i="1"/>
  <c r="BX119" i="1"/>
  <c r="CI119" i="1" s="1"/>
  <c r="CN119" i="1"/>
  <c r="CO119" i="1"/>
  <c r="CP119" i="1"/>
  <c r="CQ119" i="1"/>
  <c r="CP56" i="1"/>
  <c r="CO56" i="1"/>
  <c r="CN56" i="1"/>
  <c r="BX56" i="1"/>
  <c r="CI56" i="1" s="1"/>
  <c r="BW56" i="1"/>
  <c r="BV56" i="1"/>
  <c r="BU56" i="1"/>
  <c r="BT56" i="1"/>
  <c r="CQ56" i="1"/>
  <c r="BK62" i="4"/>
  <c r="BJ62" i="4"/>
  <c r="BI62" i="4"/>
  <c r="BH62" i="4"/>
  <c r="BG62" i="4"/>
  <c r="BG61" i="4"/>
  <c r="BH61" i="4"/>
  <c r="BI61" i="4"/>
  <c r="BJ61" i="4"/>
  <c r="BA62" i="4"/>
  <c r="AZ62" i="4"/>
  <c r="AY62" i="4"/>
  <c r="AX62" i="4"/>
  <c r="AW62" i="4"/>
  <c r="AV62" i="4"/>
  <c r="AX61" i="4"/>
  <c r="AY61" i="4"/>
  <c r="AZ61" i="4"/>
  <c r="AW61" i="4"/>
  <c r="BA61" i="4"/>
  <c r="AV61" i="4"/>
  <c r="AA62" i="4"/>
  <c r="Z62" i="4"/>
  <c r="Y62" i="4"/>
  <c r="X62" i="4"/>
  <c r="W62" i="4"/>
  <c r="V62" i="4"/>
  <c r="V61" i="4"/>
  <c r="W61" i="4"/>
  <c r="X61" i="4"/>
  <c r="Y61" i="4"/>
  <c r="Z61" i="4"/>
  <c r="AA61" i="4"/>
  <c r="Q62" i="4"/>
  <c r="P62" i="4"/>
  <c r="O62" i="4"/>
  <c r="N62" i="4"/>
  <c r="Q61" i="4"/>
  <c r="P61" i="4"/>
  <c r="O61" i="4"/>
  <c r="N61" i="4"/>
  <c r="CQ62" i="1"/>
  <c r="CE101" i="2" l="1"/>
  <c r="CI101" i="2"/>
  <c r="CG101" i="2"/>
  <c r="BY59" i="3"/>
  <c r="BT59" i="3"/>
  <c r="CJ101" i="2"/>
  <c r="CF101" i="2"/>
  <c r="CH101" i="2"/>
  <c r="BW62" i="4"/>
  <c r="BU62" i="4"/>
  <c r="BV62" i="4"/>
  <c r="BY62" i="4"/>
  <c r="BX62" i="4"/>
  <c r="BT62" i="4"/>
  <c r="CE117" i="1"/>
  <c r="CQ59" i="3"/>
  <c r="CQ101" i="2"/>
  <c r="CF118" i="1"/>
  <c r="CG117" i="1"/>
  <c r="CH118" i="1"/>
  <c r="CF117" i="1"/>
  <c r="CF119" i="1"/>
  <c r="CE118" i="1"/>
  <c r="CE119" i="1"/>
  <c r="CG119" i="1"/>
  <c r="CH117" i="1"/>
  <c r="CG118" i="1"/>
  <c r="CH119" i="1"/>
  <c r="BJ58" i="3"/>
  <c r="BI58" i="3"/>
  <c r="BH58" i="3"/>
  <c r="BG58" i="3"/>
  <c r="AW58" i="3"/>
  <c r="AY58" i="3"/>
  <c r="AX58" i="3"/>
  <c r="AZ58" i="3"/>
  <c r="BG59" i="3"/>
  <c r="BH59" i="3"/>
  <c r="BI59" i="3"/>
  <c r="BJ59" i="3"/>
  <c r="CE56" i="1"/>
  <c r="CF56" i="1"/>
  <c r="CG56" i="1"/>
  <c r="CH56" i="1"/>
  <c r="F61" i="4"/>
  <c r="E61" i="4"/>
  <c r="D61" i="4"/>
  <c r="C61" i="4"/>
  <c r="AA222" i="1"/>
  <c r="Z222" i="1"/>
  <c r="Y222" i="1"/>
  <c r="X222" i="1"/>
  <c r="W222" i="1"/>
  <c r="V222" i="1"/>
  <c r="Q222" i="1"/>
  <c r="P222" i="1"/>
  <c r="O222" i="1"/>
  <c r="N222" i="1"/>
  <c r="BA222" i="1"/>
  <c r="AV222" i="1"/>
  <c r="CF62" i="4" l="1"/>
  <c r="CE62" i="4"/>
  <c r="BX59" i="3"/>
  <c r="CI59" i="3" s="1"/>
  <c r="BU59" i="3"/>
  <c r="CE59" i="3" s="1"/>
  <c r="CJ59" i="3"/>
  <c r="BV59" i="3"/>
  <c r="BW59" i="3"/>
  <c r="CH62" i="4"/>
  <c r="CI62" i="4"/>
  <c r="CJ62" i="4"/>
  <c r="CG62" i="4"/>
  <c r="CQ62" i="4"/>
  <c r="CQ54" i="1"/>
  <c r="CQ127" i="1"/>
  <c r="CQ73" i="1"/>
  <c r="CQ80" i="1"/>
  <c r="CQ81" i="1"/>
  <c r="CQ141" i="1"/>
  <c r="CQ103" i="1"/>
  <c r="CQ104" i="1"/>
  <c r="CQ15" i="1"/>
  <c r="CQ100" i="1"/>
  <c r="CG59" i="3" l="1"/>
  <c r="CF59" i="3"/>
  <c r="CH59" i="3"/>
  <c r="CQ149" i="1"/>
  <c r="CQ192" i="1" l="1"/>
  <c r="BK221" i="1"/>
  <c r="BF221" i="1"/>
  <c r="BA221" i="1"/>
  <c r="AV221" i="1"/>
  <c r="AA221" i="1"/>
  <c r="Z221" i="1"/>
  <c r="Y221" i="1"/>
  <c r="X221" i="1"/>
  <c r="W221" i="1"/>
  <c r="V221" i="1"/>
  <c r="Q221" i="1"/>
  <c r="P221" i="1"/>
  <c r="O221" i="1"/>
  <c r="C221" i="1"/>
  <c r="D221" i="1"/>
  <c r="E221" i="1"/>
  <c r="N221" i="1"/>
  <c r="F221" i="1"/>
  <c r="CQ7" i="1"/>
  <c r="CQ8" i="1"/>
  <c r="CQ9" i="1"/>
  <c r="CQ10" i="1"/>
  <c r="CQ11" i="1"/>
  <c r="CQ17" i="1"/>
  <c r="CQ20" i="1"/>
  <c r="CQ21" i="1"/>
  <c r="CQ25" i="1"/>
  <c r="CQ26" i="1"/>
  <c r="CQ28" i="1"/>
  <c r="CQ34" i="1"/>
  <c r="CQ36" i="1"/>
  <c r="CQ39" i="1"/>
  <c r="CQ43" i="1"/>
  <c r="CQ45" i="1"/>
  <c r="CQ57" i="1"/>
  <c r="CQ58" i="1"/>
  <c r="CQ60" i="1"/>
  <c r="CQ61" i="1"/>
  <c r="CQ82" i="1"/>
  <c r="CQ83" i="1"/>
  <c r="CQ89" i="1"/>
  <c r="CQ90" i="1"/>
  <c r="CQ93" i="1"/>
  <c r="CQ94" i="1"/>
  <c r="CQ95" i="1"/>
  <c r="CQ97" i="1"/>
  <c r="CQ98" i="1"/>
  <c r="CQ99" i="1"/>
  <c r="CQ107" i="1"/>
  <c r="CQ109" i="1"/>
  <c r="CQ111" i="1"/>
  <c r="CQ112" i="1"/>
  <c r="CQ113" i="1"/>
  <c r="CQ114" i="1"/>
  <c r="CQ115" i="1"/>
  <c r="CQ116" i="1"/>
  <c r="CQ120" i="1"/>
  <c r="CQ121" i="1"/>
  <c r="CQ122" i="1"/>
  <c r="CQ125" i="1"/>
  <c r="CQ126" i="1"/>
  <c r="CQ128" i="1"/>
  <c r="CQ130" i="1"/>
  <c r="CQ131" i="1"/>
  <c r="CQ132" i="1"/>
  <c r="CQ134" i="1"/>
  <c r="CQ135" i="1"/>
  <c r="CQ136" i="1"/>
  <c r="CQ137" i="1"/>
  <c r="CQ138" i="1"/>
  <c r="CQ139" i="1"/>
  <c r="CQ140" i="1"/>
  <c r="CQ146" i="1"/>
  <c r="CQ147" i="1"/>
  <c r="CQ148" i="1"/>
  <c r="CQ153" i="1"/>
  <c r="CQ155" i="1"/>
  <c r="CQ156" i="1"/>
  <c r="CQ164" i="1"/>
  <c r="CQ165" i="1"/>
  <c r="CQ167" i="1"/>
  <c r="CQ168" i="1"/>
  <c r="CQ169" i="1"/>
  <c r="CQ172" i="1"/>
  <c r="CQ173" i="1"/>
  <c r="CQ174" i="1"/>
  <c r="CQ175" i="1"/>
  <c r="CQ176" i="1"/>
  <c r="CQ177" i="1"/>
  <c r="CQ178" i="1"/>
  <c r="CQ180" i="1"/>
  <c r="CQ181" i="1"/>
  <c r="CQ185" i="1"/>
  <c r="CQ186" i="1"/>
  <c r="CQ187" i="1"/>
  <c r="CQ188" i="1"/>
  <c r="CQ193" i="1"/>
  <c r="CQ196" i="1"/>
  <c r="CQ198" i="1"/>
  <c r="CQ199" i="1"/>
  <c r="CQ200" i="1"/>
  <c r="CQ203" i="1"/>
  <c r="CQ204" i="1"/>
  <c r="CQ206" i="1"/>
  <c r="CQ212" i="1"/>
  <c r="CQ214" i="1"/>
  <c r="CQ217" i="1"/>
  <c r="CQ218" i="1"/>
  <c r="CQ219" i="1"/>
  <c r="BT222" i="1" l="1"/>
  <c r="BY222" i="1"/>
  <c r="CJ222" i="1" s="1"/>
  <c r="CQ6" i="1"/>
  <c r="CQ5" i="1"/>
  <c r="BT112" i="1"/>
  <c r="BU112" i="1"/>
  <c r="BV112" i="1"/>
  <c r="BW112" i="1"/>
  <c r="BX112" i="1"/>
  <c r="CP32" i="4"/>
  <c r="CO32" i="4"/>
  <c r="CN32" i="4"/>
  <c r="BX32" i="4"/>
  <c r="BW32" i="4"/>
  <c r="BV32" i="4"/>
  <c r="BU32" i="4"/>
  <c r="BT32" i="4"/>
  <c r="AP59" i="3"/>
  <c r="AO59" i="3"/>
  <c r="AM59" i="3"/>
  <c r="AL59" i="3"/>
  <c r="AN59" i="3"/>
  <c r="AN101" i="2"/>
  <c r="AM101" i="2"/>
  <c r="AL101" i="2"/>
  <c r="CP91" i="1"/>
  <c r="CO91" i="1"/>
  <c r="BX91" i="1"/>
  <c r="BX192" i="1"/>
  <c r="CI192" i="1" s="1"/>
  <c r="BX193" i="1"/>
  <c r="CP193" i="1"/>
  <c r="CP192" i="1"/>
  <c r="CN96" i="1"/>
  <c r="CO96" i="1"/>
  <c r="CP96" i="1"/>
  <c r="CN108" i="1"/>
  <c r="CO108" i="1"/>
  <c r="CP108" i="1"/>
  <c r="BX108" i="1"/>
  <c r="CP107" i="1"/>
  <c r="CO107" i="1"/>
  <c r="CN107" i="1"/>
  <c r="BX107" i="1"/>
  <c r="CI107" i="1" s="1"/>
  <c r="BW107" i="1"/>
  <c r="BV107" i="1"/>
  <c r="BU107" i="1"/>
  <c r="BT107" i="1"/>
  <c r="BX106" i="1"/>
  <c r="CI106" i="1" s="1"/>
  <c r="CN106" i="1"/>
  <c r="CO106" i="1"/>
  <c r="CP106" i="1"/>
  <c r="CO92" i="1"/>
  <c r="CN92" i="1"/>
  <c r="BX92" i="1"/>
  <c r="BW92" i="1"/>
  <c r="BV92" i="1"/>
  <c r="BU92" i="1"/>
  <c r="BT92" i="1"/>
  <c r="BT101" i="1"/>
  <c r="BU101" i="1"/>
  <c r="BV101" i="1"/>
  <c r="BW101" i="1"/>
  <c r="BX101" i="1"/>
  <c r="CN101" i="1"/>
  <c r="CO101" i="1"/>
  <c r="CP101" i="1"/>
  <c r="CN220" i="1"/>
  <c r="CO220" i="1"/>
  <c r="CP220" i="1"/>
  <c r="CE220" i="1"/>
  <c r="CF220" i="1"/>
  <c r="CG220" i="1"/>
  <c r="CH220" i="1"/>
  <c r="CO144" i="1"/>
  <c r="CN144" i="1"/>
  <c r="BX144" i="1"/>
  <c r="BW144" i="1"/>
  <c r="BV144" i="1"/>
  <c r="BU144" i="1"/>
  <c r="BT144" i="1"/>
  <c r="CO59" i="1"/>
  <c r="CP59" i="1"/>
  <c r="BW59" i="1"/>
  <c r="BX59" i="1"/>
  <c r="CN51" i="1"/>
  <c r="CO51" i="1"/>
  <c r="CP51" i="1"/>
  <c r="CO50" i="1"/>
  <c r="CP50" i="1"/>
  <c r="BT51" i="1"/>
  <c r="BU51" i="1"/>
  <c r="BV51" i="1"/>
  <c r="BW51" i="1"/>
  <c r="BX51" i="1"/>
  <c r="BT50" i="1"/>
  <c r="BU50" i="1"/>
  <c r="BV50" i="1"/>
  <c r="BW50" i="1"/>
  <c r="BX50" i="1"/>
  <c r="CN50" i="1"/>
  <c r="CO104" i="1"/>
  <c r="CP104" i="1"/>
  <c r="BX104" i="1"/>
  <c r="BW104" i="1"/>
  <c r="BV104" i="1"/>
  <c r="BU104" i="1"/>
  <c r="BT104" i="1"/>
  <c r="CP109" i="1"/>
  <c r="CE109" i="1"/>
  <c r="BX109" i="1"/>
  <c r="BW109" i="1"/>
  <c r="BV109" i="1"/>
  <c r="CN130" i="1"/>
  <c r="CO130" i="1"/>
  <c r="CP130" i="1"/>
  <c r="BT130" i="1"/>
  <c r="BU130" i="1"/>
  <c r="BV130" i="1"/>
  <c r="BW130" i="1"/>
  <c r="BX130" i="1"/>
  <c r="CI130" i="1" s="1"/>
  <c r="BT185" i="1"/>
  <c r="BU185" i="1"/>
  <c r="BV185" i="1"/>
  <c r="BW185" i="1"/>
  <c r="BX185" i="1"/>
  <c r="CN185" i="1"/>
  <c r="CO185" i="1"/>
  <c r="CP185" i="1"/>
  <c r="CN194" i="1"/>
  <c r="CO194" i="1"/>
  <c r="CP194" i="1"/>
  <c r="BX194" i="1"/>
  <c r="BW194" i="1"/>
  <c r="BV194" i="1"/>
  <c r="BU194" i="1"/>
  <c r="BT194" i="1"/>
  <c r="CN206" i="1"/>
  <c r="CO206" i="1"/>
  <c r="CP206" i="1"/>
  <c r="CN6" i="1"/>
  <c r="CO6" i="1"/>
  <c r="CP6" i="1"/>
  <c r="CN7" i="1"/>
  <c r="CO7" i="1"/>
  <c r="CP7" i="1"/>
  <c r="CN8" i="1"/>
  <c r="CO8" i="1"/>
  <c r="CP8" i="1"/>
  <c r="CP9" i="1"/>
  <c r="CN15" i="1"/>
  <c r="CO15" i="1"/>
  <c r="CP15" i="1"/>
  <c r="CN17" i="1"/>
  <c r="CO17" i="1"/>
  <c r="CP17" i="1"/>
  <c r="CN25" i="1"/>
  <c r="CO25" i="1"/>
  <c r="CP25" i="1"/>
  <c r="CN28" i="1"/>
  <c r="CO28" i="1"/>
  <c r="CP28" i="1"/>
  <c r="CP29" i="1"/>
  <c r="CN31" i="1"/>
  <c r="CO31" i="1"/>
  <c r="CN32" i="1"/>
  <c r="CO32" i="1"/>
  <c r="CP32" i="1"/>
  <c r="CN33" i="1"/>
  <c r="CO33" i="1"/>
  <c r="CP33" i="1"/>
  <c r="CO34" i="1"/>
  <c r="CP34" i="1"/>
  <c r="CN35" i="1"/>
  <c r="CO35" i="1"/>
  <c r="CP35" i="1"/>
  <c r="CN36" i="1"/>
  <c r="CO36" i="1"/>
  <c r="CP36" i="1"/>
  <c r="CN37" i="1"/>
  <c r="CO37" i="1"/>
  <c r="CP37" i="1"/>
  <c r="CN43" i="1"/>
  <c r="CO43" i="1"/>
  <c r="CP43" i="1"/>
  <c r="CN44" i="1"/>
  <c r="CO44" i="1"/>
  <c r="CP44" i="1"/>
  <c r="CN45" i="1"/>
  <c r="CO45" i="1"/>
  <c r="CP45" i="1"/>
  <c r="CN46" i="1"/>
  <c r="CO46" i="1"/>
  <c r="CP46" i="1"/>
  <c r="CN47" i="1"/>
  <c r="CO47" i="1"/>
  <c r="CP47" i="1"/>
  <c r="CN49" i="1"/>
  <c r="CO49" i="1"/>
  <c r="CP49" i="1"/>
  <c r="CN62" i="1"/>
  <c r="CO62" i="1"/>
  <c r="CP62" i="1"/>
  <c r="CN63" i="1"/>
  <c r="CO63" i="1"/>
  <c r="CP63" i="1"/>
  <c r="CN64" i="1"/>
  <c r="CO64" i="1"/>
  <c r="CP64" i="1"/>
  <c r="CN65" i="1"/>
  <c r="CO65" i="1"/>
  <c r="CP65" i="1"/>
  <c r="CO66" i="1"/>
  <c r="CP66" i="1"/>
  <c r="CN68" i="1"/>
  <c r="CO68" i="1"/>
  <c r="CP68" i="1"/>
  <c r="CN69" i="1"/>
  <c r="CO69" i="1"/>
  <c r="CP69" i="1"/>
  <c r="CN70" i="1"/>
  <c r="CO70" i="1"/>
  <c r="CP70" i="1"/>
  <c r="CN71" i="1"/>
  <c r="CO71" i="1"/>
  <c r="CP71" i="1"/>
  <c r="CN72" i="1"/>
  <c r="CO72" i="1"/>
  <c r="CP72" i="1"/>
  <c r="CN73" i="1"/>
  <c r="CO73" i="1"/>
  <c r="CP73" i="1"/>
  <c r="CN74" i="1"/>
  <c r="CO74" i="1"/>
  <c r="CP74" i="1"/>
  <c r="CN78" i="1"/>
  <c r="CO78" i="1"/>
  <c r="CP78" i="1"/>
  <c r="CN79" i="1"/>
  <c r="CO79" i="1"/>
  <c r="CP79" i="1"/>
  <c r="CN80" i="1"/>
  <c r="CO80" i="1"/>
  <c r="CP80" i="1"/>
  <c r="CN81" i="1"/>
  <c r="CO81" i="1"/>
  <c r="CP81" i="1"/>
  <c r="CN88" i="1"/>
  <c r="CO88" i="1"/>
  <c r="CN97" i="1"/>
  <c r="CO97" i="1"/>
  <c r="CP97" i="1"/>
  <c r="CN98" i="1"/>
  <c r="CO98" i="1"/>
  <c r="CP98" i="1"/>
  <c r="CN99" i="1"/>
  <c r="CO99" i="1"/>
  <c r="CP99" i="1"/>
  <c r="CN105" i="1"/>
  <c r="CO105" i="1"/>
  <c r="CP105" i="1"/>
  <c r="CN109" i="1"/>
  <c r="CO109" i="1"/>
  <c r="CN110" i="1"/>
  <c r="CO110" i="1"/>
  <c r="CP110" i="1"/>
  <c r="CN111" i="1"/>
  <c r="CO111" i="1"/>
  <c r="CP111" i="1"/>
  <c r="CN113" i="1"/>
  <c r="CO113" i="1"/>
  <c r="CP113" i="1"/>
  <c r="CO114" i="1"/>
  <c r="CP114" i="1"/>
  <c r="CO115" i="1"/>
  <c r="CP115" i="1"/>
  <c r="CN116" i="1"/>
  <c r="CO116" i="1"/>
  <c r="CP116" i="1"/>
  <c r="CN120" i="1"/>
  <c r="CO120" i="1"/>
  <c r="CP120" i="1"/>
  <c r="CN121" i="1"/>
  <c r="CO121" i="1"/>
  <c r="CP121" i="1"/>
  <c r="CN122" i="1"/>
  <c r="CO122" i="1"/>
  <c r="CP122" i="1"/>
  <c r="CN123" i="1"/>
  <c r="CO123" i="1"/>
  <c r="CP123" i="1"/>
  <c r="CN124" i="1"/>
  <c r="CO124" i="1"/>
  <c r="CP124" i="1"/>
  <c r="CN125" i="1"/>
  <c r="CO125" i="1"/>
  <c r="CP125" i="1"/>
  <c r="CN131" i="1"/>
  <c r="CO131" i="1"/>
  <c r="CP131" i="1"/>
  <c r="CN132" i="1"/>
  <c r="CO132" i="1"/>
  <c r="CP132" i="1"/>
  <c r="CN133" i="1"/>
  <c r="CO133" i="1"/>
  <c r="CP133" i="1"/>
  <c r="CN134" i="1"/>
  <c r="CO134" i="1"/>
  <c r="CP134" i="1"/>
  <c r="CN135" i="1"/>
  <c r="CO135" i="1"/>
  <c r="CP135" i="1"/>
  <c r="CN136" i="1"/>
  <c r="CO136" i="1"/>
  <c r="CP136" i="1"/>
  <c r="CN139" i="1"/>
  <c r="CO139" i="1"/>
  <c r="CP139" i="1"/>
  <c r="CN140" i="1"/>
  <c r="CO140" i="1"/>
  <c r="CP140" i="1"/>
  <c r="CN141" i="1"/>
  <c r="CO141" i="1"/>
  <c r="CP141" i="1"/>
  <c r="CN142" i="1"/>
  <c r="CO142" i="1"/>
  <c r="CP142" i="1"/>
  <c r="CN146" i="1"/>
  <c r="CO146" i="1"/>
  <c r="CP146" i="1"/>
  <c r="CN147" i="1"/>
  <c r="CO147" i="1"/>
  <c r="CP147" i="1"/>
  <c r="CN149" i="1"/>
  <c r="CO149" i="1"/>
  <c r="CP149" i="1"/>
  <c r="CN152" i="1"/>
  <c r="CO152" i="1"/>
  <c r="CP152" i="1"/>
  <c r="CN157" i="1"/>
  <c r="CO157" i="1"/>
  <c r="CP157" i="1"/>
  <c r="CN158" i="1"/>
  <c r="CO158" i="1"/>
  <c r="CP158" i="1"/>
  <c r="CN159" i="1"/>
  <c r="CO159" i="1"/>
  <c r="CP159" i="1"/>
  <c r="CN160" i="1"/>
  <c r="CO160" i="1"/>
  <c r="CP160" i="1"/>
  <c r="CN161" i="1"/>
  <c r="CO161" i="1"/>
  <c r="CP161" i="1"/>
  <c r="CP162" i="1"/>
  <c r="CN163" i="1"/>
  <c r="CO163" i="1"/>
  <c r="CP163" i="1"/>
  <c r="CN164" i="1"/>
  <c r="CO164" i="1"/>
  <c r="CP164" i="1"/>
  <c r="CO168" i="1"/>
  <c r="CP168" i="1"/>
  <c r="CN169" i="1"/>
  <c r="CO169" i="1"/>
  <c r="CP169" i="1"/>
  <c r="CN173" i="1"/>
  <c r="CO173" i="1"/>
  <c r="CP173" i="1"/>
  <c r="CP174" i="1"/>
  <c r="CN175" i="1"/>
  <c r="CO175" i="1"/>
  <c r="CP175" i="1"/>
  <c r="CN177" i="1"/>
  <c r="CO177" i="1"/>
  <c r="CP177" i="1"/>
  <c r="CN178" i="1"/>
  <c r="CO178" i="1"/>
  <c r="CP178" i="1"/>
  <c r="CN179" i="1"/>
  <c r="CO179" i="1"/>
  <c r="CP179" i="1"/>
  <c r="CN180" i="1"/>
  <c r="CO180" i="1"/>
  <c r="CP180" i="1"/>
  <c r="CN182" i="1"/>
  <c r="CO182" i="1"/>
  <c r="CP182" i="1"/>
  <c r="CN186" i="1"/>
  <c r="CO186" i="1"/>
  <c r="CP186" i="1"/>
  <c r="CN188" i="1"/>
  <c r="CO188" i="1"/>
  <c r="CP188" i="1"/>
  <c r="CN195" i="1"/>
  <c r="CO195" i="1"/>
  <c r="CP195" i="1"/>
  <c r="CN196" i="1"/>
  <c r="CO196" i="1"/>
  <c r="CP196" i="1"/>
  <c r="CN198" i="1"/>
  <c r="CO198" i="1"/>
  <c r="CP198" i="1"/>
  <c r="CN199" i="1"/>
  <c r="CO199" i="1"/>
  <c r="CP199" i="1"/>
  <c r="CN200" i="1"/>
  <c r="CO200" i="1"/>
  <c r="CP200" i="1"/>
  <c r="CN201" i="1"/>
  <c r="CO201" i="1"/>
  <c r="CP201" i="1"/>
  <c r="CN202" i="1"/>
  <c r="CO202" i="1"/>
  <c r="CP202" i="1"/>
  <c r="CN203" i="1"/>
  <c r="CO203" i="1"/>
  <c r="CP203" i="1"/>
  <c r="CN204" i="1"/>
  <c r="CO204" i="1"/>
  <c r="CP204" i="1"/>
  <c r="CN208" i="1"/>
  <c r="CO208" i="1"/>
  <c r="CP208" i="1"/>
  <c r="CN209" i="1"/>
  <c r="CO209" i="1"/>
  <c r="CP209" i="1"/>
  <c r="CN210" i="1"/>
  <c r="CO210" i="1"/>
  <c r="CP210" i="1"/>
  <c r="CN211" i="1"/>
  <c r="CO211" i="1"/>
  <c r="CP211" i="1"/>
  <c r="CN213" i="1"/>
  <c r="CO213" i="1"/>
  <c r="CP213" i="1"/>
  <c r="CN214" i="1"/>
  <c r="CO214" i="1"/>
  <c r="CP214" i="1"/>
  <c r="CN215" i="1"/>
  <c r="CO215" i="1"/>
  <c r="CP215" i="1"/>
  <c r="CN216" i="1"/>
  <c r="CO216" i="1"/>
  <c r="CP216" i="1"/>
  <c r="CN217" i="1"/>
  <c r="CO217" i="1"/>
  <c r="CP217" i="1"/>
  <c r="CP218" i="1"/>
  <c r="CN219" i="1"/>
  <c r="CO219" i="1"/>
  <c r="CP219" i="1"/>
  <c r="CO5" i="1"/>
  <c r="CP5" i="1"/>
  <c r="CN5" i="1"/>
  <c r="BX203" i="1"/>
  <c r="BT172" i="1"/>
  <c r="BU172" i="1"/>
  <c r="BV172" i="1"/>
  <c r="BW172" i="1"/>
  <c r="BX172" i="1"/>
  <c r="CI172" i="1" s="1"/>
  <c r="BX52" i="1"/>
  <c r="BW52" i="1"/>
  <c r="BU52" i="1"/>
  <c r="BT52" i="1"/>
  <c r="BV52" i="1"/>
  <c r="BT28" i="1"/>
  <c r="BU28" i="1"/>
  <c r="BV28" i="1"/>
  <c r="BW28" i="1"/>
  <c r="BX28" i="1"/>
  <c r="CI28" i="1" s="1"/>
  <c r="BT29" i="1"/>
  <c r="BU29" i="1"/>
  <c r="BV29" i="1"/>
  <c r="BW29" i="1"/>
  <c r="BX29" i="1"/>
  <c r="BT30" i="1"/>
  <c r="BU30" i="1"/>
  <c r="BV30" i="1"/>
  <c r="BW30" i="1"/>
  <c r="BX30" i="1"/>
  <c r="BT31" i="1"/>
  <c r="BU31" i="1"/>
  <c r="BV31" i="1"/>
  <c r="BW31" i="1"/>
  <c r="BX31" i="1"/>
  <c r="BT32" i="1"/>
  <c r="BU32" i="1"/>
  <c r="BV32" i="1"/>
  <c r="BW32" i="1"/>
  <c r="BX32" i="1"/>
  <c r="BT33" i="1"/>
  <c r="BU33" i="1"/>
  <c r="BV33" i="1"/>
  <c r="BW33" i="1"/>
  <c r="BX33" i="1"/>
  <c r="BV34" i="1"/>
  <c r="BW34" i="1"/>
  <c r="BX34" i="1"/>
  <c r="CI34" i="1" s="1"/>
  <c r="BT35" i="1"/>
  <c r="BU35" i="1"/>
  <c r="BV35" i="1"/>
  <c r="BW35" i="1"/>
  <c r="BX35" i="1"/>
  <c r="BT36" i="1"/>
  <c r="BU36" i="1"/>
  <c r="BV36" i="1"/>
  <c r="BW36" i="1"/>
  <c r="BX36" i="1"/>
  <c r="BT37" i="1"/>
  <c r="BU37" i="1"/>
  <c r="BV37" i="1"/>
  <c r="BW37" i="1"/>
  <c r="BX37" i="1"/>
  <c r="BT43" i="1"/>
  <c r="BU43" i="1"/>
  <c r="BV43" i="1"/>
  <c r="BW43" i="1"/>
  <c r="BX43" i="1"/>
  <c r="CI43" i="1" s="1"/>
  <c r="BT44" i="1"/>
  <c r="BU44" i="1"/>
  <c r="BV44" i="1"/>
  <c r="BW44" i="1"/>
  <c r="BX44" i="1"/>
  <c r="CI44" i="1" s="1"/>
  <c r="BT45" i="1"/>
  <c r="BU45" i="1"/>
  <c r="BV45" i="1"/>
  <c r="BW45" i="1"/>
  <c r="BX45" i="1"/>
  <c r="BT46" i="1"/>
  <c r="BU46" i="1"/>
  <c r="BV46" i="1"/>
  <c r="BW46" i="1"/>
  <c r="BX46" i="1"/>
  <c r="BT47" i="1"/>
  <c r="BU47" i="1"/>
  <c r="BV47" i="1"/>
  <c r="BW47" i="1"/>
  <c r="BX47" i="1"/>
  <c r="BT48" i="1"/>
  <c r="BU48" i="1"/>
  <c r="BV48" i="1"/>
  <c r="BW48" i="1"/>
  <c r="BX48" i="1"/>
  <c r="BT49" i="1"/>
  <c r="BU49" i="1"/>
  <c r="BV49" i="1"/>
  <c r="BW49" i="1"/>
  <c r="BX49" i="1"/>
  <c r="BT62" i="1"/>
  <c r="BU62" i="1"/>
  <c r="BV62" i="1"/>
  <c r="BW62" i="1"/>
  <c r="BX62" i="1"/>
  <c r="CI62" i="1" s="1"/>
  <c r="BT63" i="1"/>
  <c r="BU63" i="1"/>
  <c r="BV63" i="1"/>
  <c r="BW63" i="1"/>
  <c r="BX63" i="1"/>
  <c r="BT64" i="1"/>
  <c r="BU64" i="1"/>
  <c r="BV64" i="1"/>
  <c r="BW64" i="1"/>
  <c r="BX64" i="1"/>
  <c r="CI64" i="1" s="1"/>
  <c r="BT65" i="1"/>
  <c r="BU65" i="1"/>
  <c r="BV65" i="1"/>
  <c r="BW65" i="1"/>
  <c r="BX65" i="1"/>
  <c r="BT66" i="1"/>
  <c r="BU66" i="1"/>
  <c r="BV66" i="1"/>
  <c r="BW66" i="1"/>
  <c r="BX66" i="1"/>
  <c r="BT68" i="1"/>
  <c r="BU68" i="1"/>
  <c r="BV68" i="1"/>
  <c r="BW68" i="1"/>
  <c r="BX68" i="1"/>
  <c r="BT69" i="1"/>
  <c r="BU69" i="1"/>
  <c r="BV69" i="1"/>
  <c r="BW69" i="1"/>
  <c r="BX69" i="1"/>
  <c r="BT70" i="1"/>
  <c r="BU70" i="1"/>
  <c r="BV70" i="1"/>
  <c r="BW70" i="1"/>
  <c r="BX70" i="1"/>
  <c r="BT71" i="1"/>
  <c r="BU71" i="1"/>
  <c r="BV71" i="1"/>
  <c r="BW71" i="1"/>
  <c r="BX71" i="1"/>
  <c r="CI71" i="1" s="1"/>
  <c r="BT72" i="1"/>
  <c r="BU72" i="1"/>
  <c r="BV72" i="1"/>
  <c r="BW72" i="1"/>
  <c r="BX72" i="1"/>
  <c r="BT73" i="1"/>
  <c r="BU73" i="1"/>
  <c r="BV73" i="1"/>
  <c r="BW73" i="1"/>
  <c r="BX73" i="1"/>
  <c r="BT74" i="1"/>
  <c r="BU74" i="1"/>
  <c r="BV74" i="1"/>
  <c r="BW74" i="1"/>
  <c r="BX74" i="1"/>
  <c r="BV78" i="1"/>
  <c r="BW78" i="1"/>
  <c r="BX78" i="1"/>
  <c r="BT79" i="1"/>
  <c r="BU79" i="1"/>
  <c r="BV79" i="1"/>
  <c r="BW79" i="1"/>
  <c r="BX79" i="1"/>
  <c r="BT80" i="1"/>
  <c r="BU80" i="1"/>
  <c r="BV80" i="1"/>
  <c r="BW80" i="1"/>
  <c r="BX80" i="1"/>
  <c r="CI80" i="1" s="1"/>
  <c r="BT81" i="1"/>
  <c r="BU81" i="1"/>
  <c r="BV81" i="1"/>
  <c r="BW81" i="1"/>
  <c r="BX81" i="1"/>
  <c r="BT88" i="1"/>
  <c r="BU88" i="1"/>
  <c r="BV88" i="1"/>
  <c r="BW88" i="1"/>
  <c r="BX88" i="1"/>
  <c r="CI88" i="1" s="1"/>
  <c r="BT97" i="1"/>
  <c r="BU97" i="1"/>
  <c r="BV97" i="1"/>
  <c r="BW97" i="1"/>
  <c r="BX97" i="1"/>
  <c r="BV98" i="1"/>
  <c r="BW98" i="1"/>
  <c r="BX98" i="1"/>
  <c r="BT99" i="1"/>
  <c r="BU99" i="1"/>
  <c r="BV99" i="1"/>
  <c r="BW99" i="1"/>
  <c r="BX99" i="1"/>
  <c r="CI99" i="1" s="1"/>
  <c r="BT105" i="1"/>
  <c r="BU105" i="1"/>
  <c r="BV105" i="1"/>
  <c r="BW105" i="1"/>
  <c r="BX105" i="1"/>
  <c r="BT110" i="1"/>
  <c r="BU110" i="1"/>
  <c r="BV110" i="1"/>
  <c r="BW110" i="1"/>
  <c r="BX110" i="1"/>
  <c r="BT111" i="1"/>
  <c r="BU111" i="1"/>
  <c r="BV111" i="1"/>
  <c r="BW111" i="1"/>
  <c r="BX111" i="1"/>
  <c r="BT113" i="1"/>
  <c r="BU113" i="1"/>
  <c r="BV113" i="1"/>
  <c r="BW113" i="1"/>
  <c r="BX113" i="1"/>
  <c r="CI113" i="1" s="1"/>
  <c r="BX114" i="1"/>
  <c r="BX115" i="1"/>
  <c r="BT116" i="1"/>
  <c r="BU116" i="1"/>
  <c r="BV116" i="1"/>
  <c r="BW116" i="1"/>
  <c r="BX116" i="1"/>
  <c r="BT121" i="1"/>
  <c r="BU121" i="1"/>
  <c r="BV121" i="1"/>
  <c r="BW121" i="1"/>
  <c r="BX121" i="1"/>
  <c r="CI121" i="1" s="1"/>
  <c r="BT122" i="1"/>
  <c r="BU122" i="1"/>
  <c r="BV122" i="1"/>
  <c r="BW122" i="1"/>
  <c r="BX122" i="1"/>
  <c r="BT123" i="1"/>
  <c r="BU123" i="1"/>
  <c r="BV123" i="1"/>
  <c r="BW123" i="1"/>
  <c r="BX123" i="1"/>
  <c r="BT124" i="1"/>
  <c r="BU124" i="1"/>
  <c r="BV124" i="1"/>
  <c r="BW124" i="1"/>
  <c r="BX124" i="1"/>
  <c r="BU125" i="1"/>
  <c r="BV125" i="1"/>
  <c r="BW125" i="1"/>
  <c r="BX125" i="1"/>
  <c r="CI125" i="1" s="1"/>
  <c r="BT126" i="1"/>
  <c r="BU126" i="1"/>
  <c r="BV126" i="1"/>
  <c r="BW126" i="1"/>
  <c r="BX126" i="1"/>
  <c r="CI126" i="1" s="1"/>
  <c r="BT131" i="1"/>
  <c r="BU131" i="1"/>
  <c r="BV131" i="1"/>
  <c r="BW131" i="1"/>
  <c r="BX131" i="1"/>
  <c r="BT132" i="1"/>
  <c r="BU132" i="1"/>
  <c r="BV132" i="1"/>
  <c r="BW132" i="1"/>
  <c r="BX132" i="1"/>
  <c r="CI132" i="1" s="1"/>
  <c r="BT133" i="1"/>
  <c r="BU133" i="1"/>
  <c r="BV133" i="1"/>
  <c r="BW133" i="1"/>
  <c r="BX133" i="1"/>
  <c r="BU134" i="1"/>
  <c r="BV134" i="1"/>
  <c r="BW134" i="1"/>
  <c r="BX134" i="1"/>
  <c r="BT135" i="1"/>
  <c r="BU135" i="1"/>
  <c r="BV135" i="1"/>
  <c r="BW135" i="1"/>
  <c r="BX135" i="1"/>
  <c r="CI135" i="1" s="1"/>
  <c r="BU136" i="1"/>
  <c r="BV136" i="1"/>
  <c r="BW136" i="1"/>
  <c r="BX136" i="1"/>
  <c r="CI136" i="1" s="1"/>
  <c r="BT139" i="1"/>
  <c r="BU139" i="1"/>
  <c r="BV139" i="1"/>
  <c r="BW139" i="1"/>
  <c r="BX139" i="1"/>
  <c r="CI139" i="1" s="1"/>
  <c r="BT140" i="1"/>
  <c r="BU140" i="1"/>
  <c r="BV140" i="1"/>
  <c r="BW140" i="1"/>
  <c r="BX140" i="1"/>
  <c r="BT141" i="1"/>
  <c r="BU141" i="1"/>
  <c r="BV141" i="1"/>
  <c r="BW141" i="1"/>
  <c r="BX141" i="1"/>
  <c r="CI141" i="1" s="1"/>
  <c r="BT142" i="1"/>
  <c r="BU142" i="1"/>
  <c r="BV142" i="1"/>
  <c r="BW142" i="1"/>
  <c r="BX142" i="1"/>
  <c r="BT143" i="1"/>
  <c r="BU143" i="1"/>
  <c r="BV143" i="1"/>
  <c r="BW143" i="1"/>
  <c r="BX143" i="1"/>
  <c r="BW146" i="1"/>
  <c r="BX146" i="1"/>
  <c r="CI146" i="1" s="1"/>
  <c r="BT147" i="1"/>
  <c r="BU147" i="1"/>
  <c r="BV147" i="1"/>
  <c r="BW147" i="1"/>
  <c r="BX147" i="1"/>
  <c r="BT149" i="1"/>
  <c r="BU149" i="1"/>
  <c r="BV149" i="1"/>
  <c r="BW149" i="1"/>
  <c r="BX149" i="1"/>
  <c r="BV152" i="1"/>
  <c r="BW152" i="1"/>
  <c r="BX152" i="1"/>
  <c r="BT157" i="1"/>
  <c r="BU157" i="1"/>
  <c r="BV157" i="1"/>
  <c r="BW157" i="1"/>
  <c r="BX157" i="1"/>
  <c r="BT158" i="1"/>
  <c r="BU158" i="1"/>
  <c r="BV158" i="1"/>
  <c r="BW158" i="1"/>
  <c r="BX158" i="1"/>
  <c r="BT159" i="1"/>
  <c r="BU159" i="1"/>
  <c r="BV159" i="1"/>
  <c r="BW159" i="1"/>
  <c r="BX159" i="1"/>
  <c r="BT160" i="1"/>
  <c r="BU160" i="1"/>
  <c r="BV160" i="1"/>
  <c r="BW160" i="1"/>
  <c r="BX160" i="1"/>
  <c r="BT161" i="1"/>
  <c r="BU161" i="1"/>
  <c r="BV161" i="1"/>
  <c r="BW161" i="1"/>
  <c r="CH161" i="1" s="1"/>
  <c r="BT162" i="1"/>
  <c r="BU162" i="1"/>
  <c r="BV162" i="1"/>
  <c r="BW162" i="1"/>
  <c r="BX162" i="1"/>
  <c r="BT163" i="1"/>
  <c r="BU163" i="1"/>
  <c r="BV163" i="1"/>
  <c r="BW163" i="1"/>
  <c r="BX163" i="1"/>
  <c r="BT164" i="1"/>
  <c r="BU164" i="1"/>
  <c r="BV164" i="1"/>
  <c r="BW164" i="1"/>
  <c r="BX164" i="1"/>
  <c r="BT168" i="1"/>
  <c r="BU168" i="1"/>
  <c r="BV168" i="1"/>
  <c r="BW168" i="1"/>
  <c r="BX168" i="1"/>
  <c r="CI168" i="1" s="1"/>
  <c r="BT169" i="1"/>
  <c r="BU169" i="1"/>
  <c r="BV169" i="1"/>
  <c r="BW169" i="1"/>
  <c r="BX169" i="1"/>
  <c r="BT173" i="1"/>
  <c r="BU173" i="1"/>
  <c r="BV173" i="1"/>
  <c r="BW173" i="1"/>
  <c r="BX173" i="1"/>
  <c r="BX174" i="1"/>
  <c r="BT175" i="1"/>
  <c r="BU175" i="1"/>
  <c r="BV175" i="1"/>
  <c r="BW175" i="1"/>
  <c r="BX175" i="1"/>
  <c r="BT176" i="1"/>
  <c r="BU176" i="1"/>
  <c r="BV176" i="1"/>
  <c r="BW176" i="1"/>
  <c r="BX176" i="1"/>
  <c r="CI176" i="1" s="1"/>
  <c r="BT177" i="1"/>
  <c r="BU177" i="1"/>
  <c r="BV177" i="1"/>
  <c r="BW177" i="1"/>
  <c r="BX177" i="1"/>
  <c r="CI177" i="1" s="1"/>
  <c r="BT178" i="1"/>
  <c r="BU178" i="1"/>
  <c r="BV178" i="1"/>
  <c r="BW178" i="1"/>
  <c r="BX178" i="1"/>
  <c r="BT179" i="1"/>
  <c r="BU179" i="1"/>
  <c r="BV179" i="1"/>
  <c r="BW179" i="1"/>
  <c r="BX179" i="1"/>
  <c r="BT180" i="1"/>
  <c r="BU180" i="1"/>
  <c r="BV180" i="1"/>
  <c r="BW180" i="1"/>
  <c r="BX180" i="1"/>
  <c r="CI180" i="1" s="1"/>
  <c r="BT182" i="1"/>
  <c r="BU182" i="1"/>
  <c r="BV182" i="1"/>
  <c r="BW182" i="1"/>
  <c r="BX182" i="1"/>
  <c r="BT186" i="1"/>
  <c r="CE186" i="1" s="1"/>
  <c r="CI186" i="1"/>
  <c r="BT188" i="1"/>
  <c r="BU188" i="1"/>
  <c r="BV188" i="1"/>
  <c r="BW188" i="1"/>
  <c r="BX188" i="1"/>
  <c r="BT196" i="1"/>
  <c r="BU196" i="1"/>
  <c r="BV196" i="1"/>
  <c r="BW196" i="1"/>
  <c r="BX196" i="1"/>
  <c r="CI196" i="1" s="1"/>
  <c r="BT198" i="1"/>
  <c r="BU198" i="1"/>
  <c r="BV198" i="1"/>
  <c r="BW198" i="1"/>
  <c r="BX198" i="1"/>
  <c r="BT199" i="1"/>
  <c r="BU199" i="1"/>
  <c r="BV199" i="1"/>
  <c r="BW199" i="1"/>
  <c r="BX199" i="1"/>
  <c r="CI199" i="1" s="1"/>
  <c r="BT200" i="1"/>
  <c r="BU200" i="1"/>
  <c r="BV200" i="1"/>
  <c r="BW200" i="1"/>
  <c r="BX200" i="1"/>
  <c r="BT201" i="1"/>
  <c r="BU201" i="1"/>
  <c r="BV201" i="1"/>
  <c r="BW201" i="1"/>
  <c r="BX201" i="1"/>
  <c r="BT202" i="1"/>
  <c r="BU202" i="1"/>
  <c r="BV202" i="1"/>
  <c r="BW202" i="1"/>
  <c r="BX202" i="1"/>
  <c r="CI202" i="1" s="1"/>
  <c r="BT204" i="1"/>
  <c r="BU204" i="1"/>
  <c r="BV204" i="1"/>
  <c r="BW204" i="1"/>
  <c r="BX204" i="1"/>
  <c r="BV206" i="1"/>
  <c r="CF206" i="1" s="1"/>
  <c r="BW206" i="1"/>
  <c r="BX206" i="1"/>
  <c r="CI206" i="1" s="1"/>
  <c r="BT208" i="1"/>
  <c r="BU208" i="1"/>
  <c r="BV208" i="1"/>
  <c r="BW208" i="1"/>
  <c r="BX208" i="1"/>
  <c r="BT209" i="1"/>
  <c r="BU209" i="1"/>
  <c r="BV209" i="1"/>
  <c r="BW209" i="1"/>
  <c r="BX209" i="1"/>
  <c r="BT210" i="1"/>
  <c r="BU210" i="1"/>
  <c r="BV210" i="1"/>
  <c r="BW210" i="1"/>
  <c r="BX210" i="1"/>
  <c r="BT211" i="1"/>
  <c r="BU211" i="1"/>
  <c r="BV211" i="1"/>
  <c r="BW211" i="1"/>
  <c r="BX211" i="1"/>
  <c r="BT213" i="1"/>
  <c r="BU213" i="1"/>
  <c r="BV213" i="1"/>
  <c r="BW213" i="1"/>
  <c r="BX213" i="1"/>
  <c r="BT214" i="1"/>
  <c r="BU214" i="1"/>
  <c r="BV214" i="1"/>
  <c r="BW214" i="1"/>
  <c r="BX214" i="1"/>
  <c r="CI214" i="1" s="1"/>
  <c r="BT215" i="1"/>
  <c r="BU215" i="1"/>
  <c r="BV215" i="1"/>
  <c r="BW215" i="1"/>
  <c r="BX215" i="1"/>
  <c r="BT216" i="1"/>
  <c r="BU216" i="1"/>
  <c r="BV216" i="1"/>
  <c r="BW216" i="1"/>
  <c r="BX216" i="1"/>
  <c r="BT217" i="1"/>
  <c r="BU217" i="1"/>
  <c r="BV217" i="1"/>
  <c r="BW217" i="1"/>
  <c r="BX217" i="1"/>
  <c r="CI217" i="1" s="1"/>
  <c r="BX218" i="1"/>
  <c r="BT219" i="1"/>
  <c r="BU219" i="1"/>
  <c r="BV219" i="1"/>
  <c r="BW219" i="1"/>
  <c r="BX219" i="1"/>
  <c r="BT25" i="1"/>
  <c r="BU25" i="1"/>
  <c r="BV25" i="1"/>
  <c r="BW25" i="1"/>
  <c r="BX25" i="1"/>
  <c r="BT5" i="1"/>
  <c r="BU5" i="1"/>
  <c r="BV5" i="1"/>
  <c r="BW5" i="1"/>
  <c r="BX5" i="1"/>
  <c r="BV6" i="1"/>
  <c r="BW6" i="1"/>
  <c r="BX6" i="1"/>
  <c r="CI6" i="1" s="1"/>
  <c r="BX16" i="1"/>
  <c r="BW16" i="1"/>
  <c r="BV16" i="1"/>
  <c r="BU16" i="1"/>
  <c r="BT16" i="1"/>
  <c r="BX9" i="1"/>
  <c r="CI9" i="1" s="1"/>
  <c r="BT8" i="1"/>
  <c r="BU8" i="1"/>
  <c r="BV8" i="1"/>
  <c r="BW8" i="1"/>
  <c r="BX8" i="1"/>
  <c r="CI8" i="1" s="1"/>
  <c r="BT15" i="1"/>
  <c r="BU15" i="1"/>
  <c r="BV15" i="1"/>
  <c r="BW15" i="1"/>
  <c r="BX15" i="1"/>
  <c r="CI15" i="1" s="1"/>
  <c r="BT17" i="1"/>
  <c r="BU17" i="1"/>
  <c r="BV17" i="1"/>
  <c r="BW17" i="1"/>
  <c r="BX17" i="1"/>
  <c r="BT7" i="1"/>
  <c r="BU7" i="1"/>
  <c r="BV7" i="1"/>
  <c r="BW7" i="1"/>
  <c r="BX7" i="1"/>
  <c r="CI7" i="1" s="1"/>
  <c r="CE206" i="1"/>
  <c r="CF186" i="1"/>
  <c r="CH186" i="1"/>
  <c r="CG186" i="1"/>
  <c r="CF216" i="1" l="1"/>
  <c r="CH179" i="1"/>
  <c r="CE178" i="1"/>
  <c r="CH206" i="1"/>
  <c r="CH201" i="1"/>
  <c r="CF200" i="1"/>
  <c r="CE196" i="1"/>
  <c r="CF188" i="1"/>
  <c r="CH182" i="1"/>
  <c r="CE180" i="1"/>
  <c r="CG178" i="1"/>
  <c r="CF175" i="1"/>
  <c r="CF173" i="1"/>
  <c r="CE164" i="1"/>
  <c r="CF158" i="1"/>
  <c r="CH152" i="1"/>
  <c r="CG149" i="1"/>
  <c r="CG147" i="1"/>
  <c r="CF140" i="1"/>
  <c r="CE132" i="1"/>
  <c r="CG97" i="1"/>
  <c r="CG74" i="1"/>
  <c r="CH69" i="1"/>
  <c r="CF33" i="1"/>
  <c r="CH31" i="1"/>
  <c r="CF29" i="1"/>
  <c r="CE172" i="1"/>
  <c r="CG144" i="1"/>
  <c r="CG88" i="1"/>
  <c r="CF215" i="1"/>
  <c r="CG214" i="1"/>
  <c r="CH213" i="1"/>
  <c r="CE32" i="4"/>
  <c r="CF25" i="1"/>
  <c r="CG124" i="1"/>
  <c r="CE7" i="1"/>
  <c r="CF17" i="1"/>
  <c r="CE179" i="1"/>
  <c r="CF160" i="1"/>
  <c r="CH7" i="1"/>
  <c r="CG8" i="1"/>
  <c r="CH219" i="1"/>
  <c r="CH36" i="1"/>
  <c r="CF32" i="1"/>
  <c r="CH97" i="1"/>
  <c r="CG80" i="1"/>
  <c r="CH74" i="1"/>
  <c r="CG71" i="1"/>
  <c r="CH70" i="1"/>
  <c r="CF68" i="1"/>
  <c r="CG66" i="1"/>
  <c r="CH65" i="1"/>
  <c r="CE64" i="1"/>
  <c r="CH49" i="1"/>
  <c r="CF219" i="1"/>
  <c r="CG216" i="1"/>
  <c r="CH215" i="1"/>
  <c r="CH208" i="1"/>
  <c r="CE202" i="1"/>
  <c r="CE198" i="1"/>
  <c r="CG188" i="1"/>
  <c r="CG173" i="1"/>
  <c r="CH169" i="1"/>
  <c r="CG158" i="1"/>
  <c r="CH149" i="1"/>
  <c r="CG133" i="1"/>
  <c r="CE122" i="1"/>
  <c r="CG98" i="1"/>
  <c r="CF74" i="1"/>
  <c r="CG73" i="1"/>
  <c r="CH72" i="1"/>
  <c r="CE62" i="1"/>
  <c r="CG104" i="1"/>
  <c r="CE50" i="1"/>
  <c r="CH144" i="1"/>
  <c r="CG112" i="1"/>
  <c r="CH180" i="1"/>
  <c r="CH46" i="1"/>
  <c r="CE45" i="1"/>
  <c r="CF44" i="1"/>
  <c r="CF37" i="1"/>
  <c r="CH33" i="1"/>
  <c r="CF31" i="1"/>
  <c r="CG30" i="1"/>
  <c r="CH29" i="1"/>
  <c r="CE28" i="1"/>
  <c r="CP62" i="4"/>
  <c r="CN62" i="4"/>
  <c r="CG32" i="4"/>
  <c r="CG92" i="1"/>
  <c r="CH64" i="1"/>
  <c r="CE112" i="1"/>
  <c r="CH214" i="1"/>
  <c r="CF214" i="1"/>
  <c r="CG182" i="1"/>
  <c r="CF178" i="1"/>
  <c r="CE169" i="1"/>
  <c r="CG159" i="1"/>
  <c r="CE143" i="1"/>
  <c r="CH125" i="1"/>
  <c r="CG70" i="1"/>
  <c r="CF62" i="1"/>
  <c r="CF47" i="1"/>
  <c r="CG46" i="1"/>
  <c r="CF52" i="1"/>
  <c r="CE51" i="1"/>
  <c r="CO101" i="2"/>
  <c r="CN101" i="2"/>
  <c r="CP101" i="2"/>
  <c r="CF32" i="4"/>
  <c r="CH32" i="4"/>
  <c r="CO62" i="4"/>
  <c r="CG44" i="1"/>
  <c r="CH66" i="1"/>
  <c r="CE32" i="1"/>
  <c r="CH216" i="1"/>
  <c r="CH210" i="1"/>
  <c r="CG201" i="1"/>
  <c r="CE200" i="1"/>
  <c r="CE199" i="1"/>
  <c r="CG198" i="1"/>
  <c r="CH140" i="1"/>
  <c r="CH133" i="1"/>
  <c r="CF122" i="1"/>
  <c r="CH116" i="1"/>
  <c r="CG113" i="1"/>
  <c r="CH111" i="1"/>
  <c r="CH88" i="1"/>
  <c r="CH78" i="1"/>
  <c r="CG194" i="1"/>
  <c r="CH185" i="1"/>
  <c r="CH130" i="1"/>
  <c r="CH73" i="1"/>
  <c r="CH158" i="1"/>
  <c r="CE214" i="1"/>
  <c r="CE210" i="1"/>
  <c r="CG180" i="1"/>
  <c r="CH143" i="1"/>
  <c r="CG140" i="1"/>
  <c r="CH139" i="1"/>
  <c r="CF136" i="1"/>
  <c r="CH132" i="1"/>
  <c r="CE105" i="1"/>
  <c r="CF99" i="1"/>
  <c r="CE80" i="1"/>
  <c r="CG78" i="1"/>
  <c r="CG69" i="1"/>
  <c r="CG37" i="1"/>
  <c r="CE35" i="1"/>
  <c r="CE33" i="1"/>
  <c r="CG31" i="1"/>
  <c r="CE52" i="1"/>
  <c r="CG16" i="1"/>
  <c r="CF35" i="1"/>
  <c r="CE30" i="1"/>
  <c r="CH28" i="1"/>
  <c r="CG28" i="1"/>
  <c r="CI112" i="1"/>
  <c r="CH112" i="1"/>
  <c r="CG35" i="1"/>
  <c r="CF7" i="1"/>
  <c r="CI200" i="1"/>
  <c r="CF73" i="1"/>
  <c r="CE73" i="1"/>
  <c r="CI66" i="1"/>
  <c r="CE47" i="1"/>
  <c r="CF45" i="1"/>
  <c r="CF28" i="1"/>
  <c r="CF194" i="1"/>
  <c r="CF172" i="1"/>
  <c r="CH79" i="1"/>
  <c r="CF198" i="1"/>
  <c r="CG52" i="1"/>
  <c r="CE65" i="1"/>
  <c r="CG215" i="1"/>
  <c r="CE213" i="1"/>
  <c r="CH209" i="1"/>
  <c r="CG209" i="1"/>
  <c r="CF202" i="1"/>
  <c r="CE173" i="1"/>
  <c r="CH146" i="1"/>
  <c r="CG99" i="1"/>
  <c r="CE88" i="1"/>
  <c r="CI73" i="1"/>
  <c r="CE69" i="1"/>
  <c r="CE49" i="1"/>
  <c r="CF179" i="1"/>
  <c r="CH34" i="1"/>
  <c r="CG34" i="1"/>
  <c r="CH32" i="1"/>
  <c r="CG32" i="1"/>
  <c r="CI52" i="1"/>
  <c r="CH109" i="1"/>
  <c r="CH177" i="1"/>
  <c r="CH52" i="1"/>
  <c r="CE74" i="1"/>
  <c r="CG68" i="1"/>
  <c r="CH68" i="1"/>
  <c r="CF64" i="1"/>
  <c r="CH62" i="1"/>
  <c r="CH71" i="1"/>
  <c r="CH217" i="1"/>
  <c r="CF30" i="1"/>
  <c r="CH99" i="1"/>
  <c r="CG196" i="1"/>
  <c r="CH196" i="1"/>
  <c r="CE29" i="1"/>
  <c r="CE17" i="1"/>
  <c r="CG5" i="1"/>
  <c r="CG219" i="1"/>
  <c r="CE182" i="1"/>
  <c r="CI178" i="1"/>
  <c r="CH178" i="1"/>
  <c r="CH162" i="1"/>
  <c r="CE161" i="1"/>
  <c r="CF50" i="1"/>
  <c r="CG101" i="1"/>
  <c r="CG199" i="1"/>
  <c r="CF196" i="1"/>
  <c r="CE68" i="1"/>
  <c r="CF66" i="1"/>
  <c r="CH30" i="1"/>
  <c r="CH50" i="1"/>
  <c r="CH59" i="1"/>
  <c r="CQ222" i="1"/>
  <c r="CG206" i="1"/>
  <c r="CG202" i="1"/>
  <c r="CG168" i="1"/>
  <c r="CG160" i="1"/>
  <c r="CF157" i="1"/>
  <c r="CG152" i="1"/>
  <c r="CF133" i="1"/>
  <c r="CH131" i="1"/>
  <c r="CF124" i="1"/>
  <c r="CH122" i="1"/>
  <c r="CF116" i="1"/>
  <c r="CF88" i="1"/>
  <c r="CH63" i="1"/>
  <c r="CF49" i="1"/>
  <c r="CG45" i="1"/>
  <c r="CH44" i="1"/>
  <c r="CE177" i="1"/>
  <c r="CG7" i="1"/>
  <c r="CH15" i="1"/>
  <c r="CG6" i="1"/>
  <c r="CE219" i="1"/>
  <c r="CF51" i="1"/>
  <c r="CF211" i="1"/>
  <c r="CF204" i="1"/>
  <c r="CH107" i="1"/>
  <c r="CF208" i="1"/>
  <c r="CG208" i="1"/>
  <c r="CE201" i="1"/>
  <c r="CF177" i="1"/>
  <c r="CF169" i="1"/>
  <c r="CG169" i="1"/>
  <c r="CI164" i="1"/>
  <c r="CE163" i="1"/>
  <c r="CF163" i="1"/>
  <c r="CE142" i="1"/>
  <c r="CE135" i="1"/>
  <c r="CF135" i="1"/>
  <c r="CF134" i="1"/>
  <c r="CG134" i="1"/>
  <c r="CE131" i="1"/>
  <c r="CF113" i="1"/>
  <c r="CG110" i="1"/>
  <c r="CH110" i="1"/>
  <c r="CH105" i="1"/>
  <c r="CG64" i="1"/>
  <c r="CF36" i="1"/>
  <c r="CG36" i="1"/>
  <c r="CG172" i="1"/>
  <c r="CG204" i="1"/>
  <c r="CH211" i="1"/>
  <c r="CF107" i="1"/>
  <c r="CE107" i="1"/>
  <c r="CF112" i="1"/>
  <c r="CF213" i="1"/>
  <c r="CG210" i="1"/>
  <c r="CE209" i="1"/>
  <c r="CF209" i="1"/>
  <c r="CH176" i="1"/>
  <c r="CG176" i="1"/>
  <c r="CI175" i="1"/>
  <c r="CH175" i="1"/>
  <c r="CH159" i="1"/>
  <c r="CH142" i="1"/>
  <c r="CF141" i="1"/>
  <c r="CE141" i="1"/>
  <c r="CF126" i="1"/>
  <c r="CE126" i="1"/>
  <c r="CH123" i="1"/>
  <c r="CG123" i="1"/>
  <c r="CE121" i="1"/>
  <c r="CF121" i="1"/>
  <c r="CG111" i="1"/>
  <c r="CF111" i="1"/>
  <c r="CE97" i="1"/>
  <c r="CG81" i="1"/>
  <c r="CH81" i="1"/>
  <c r="CE79" i="1"/>
  <c r="CF79" i="1"/>
  <c r="CG65" i="1"/>
  <c r="CF65" i="1"/>
  <c r="CE63" i="1"/>
  <c r="CG49" i="1"/>
  <c r="CH45" i="1"/>
  <c r="CF43" i="1"/>
  <c r="CE37" i="1"/>
  <c r="CH35" i="1"/>
  <c r="CH168" i="1"/>
  <c r="CE113" i="1"/>
  <c r="CE43" i="1"/>
  <c r="CH160" i="1"/>
  <c r="CH80" i="1"/>
  <c r="CF97" i="1"/>
  <c r="CH164" i="1"/>
  <c r="CF210" i="1"/>
  <c r="CI204" i="1"/>
  <c r="CH204" i="1"/>
  <c r="CG200" i="1"/>
  <c r="CH200" i="1"/>
  <c r="CF176" i="1"/>
  <c r="CE176" i="1"/>
  <c r="CF164" i="1"/>
  <c r="CG164" i="1"/>
  <c r="CG163" i="1"/>
  <c r="CH163" i="1"/>
  <c r="CH157" i="1"/>
  <c r="CI149" i="1"/>
  <c r="CE149" i="1"/>
  <c r="CF149" i="1"/>
  <c r="CF143" i="1"/>
  <c r="CG142" i="1"/>
  <c r="CF142" i="1"/>
  <c r="CG141" i="1"/>
  <c r="CH141" i="1"/>
  <c r="CE139" i="1"/>
  <c r="CF139" i="1"/>
  <c r="CG136" i="1"/>
  <c r="CH136" i="1"/>
  <c r="CG135" i="1"/>
  <c r="CH135" i="1"/>
  <c r="CI134" i="1"/>
  <c r="CH134" i="1"/>
  <c r="CF132" i="1"/>
  <c r="CF131" i="1"/>
  <c r="CG131" i="1"/>
  <c r="CG126" i="1"/>
  <c r="CH126" i="1"/>
  <c r="CH124" i="1"/>
  <c r="CE123" i="1"/>
  <c r="CF123" i="1"/>
  <c r="CG122" i="1"/>
  <c r="CG121" i="1"/>
  <c r="CH121" i="1"/>
  <c r="CE116" i="1"/>
  <c r="CH113" i="1"/>
  <c r="CE111" i="1"/>
  <c r="CE110" i="1"/>
  <c r="CF110" i="1"/>
  <c r="CF105" i="1"/>
  <c r="CG105" i="1"/>
  <c r="CI98" i="1"/>
  <c r="CH98" i="1"/>
  <c r="CF81" i="1"/>
  <c r="CE81" i="1"/>
  <c r="CG79" i="1"/>
  <c r="CI65" i="1"/>
  <c r="CG62" i="1"/>
  <c r="CH47" i="1"/>
  <c r="CG47" i="1"/>
  <c r="CH43" i="1"/>
  <c r="CG43" i="1"/>
  <c r="CH37" i="1"/>
  <c r="CI36" i="1"/>
  <c r="CE36" i="1"/>
  <c r="CE185" i="1"/>
  <c r="CI17" i="1"/>
  <c r="CI25" i="1"/>
  <c r="CG179" i="1"/>
  <c r="CF69" i="1"/>
  <c r="CF109" i="1"/>
  <c r="CG213" i="1"/>
  <c r="CI198" i="1"/>
  <c r="CH198" i="1"/>
  <c r="CG177" i="1"/>
  <c r="CE72" i="1"/>
  <c r="CH172" i="1"/>
  <c r="CI104" i="1"/>
  <c r="CH104" i="1"/>
  <c r="CE101" i="1"/>
  <c r="CH16" i="1"/>
  <c r="CH5" i="1"/>
  <c r="CF201" i="1"/>
  <c r="CE66" i="1"/>
  <c r="CG17" i="1"/>
  <c r="CH6" i="1"/>
  <c r="CF5" i="1"/>
  <c r="CG25" i="1"/>
  <c r="CF199" i="1"/>
  <c r="CF101" i="1"/>
  <c r="AN222" i="1"/>
  <c r="CF15" i="1"/>
  <c r="CE5" i="1"/>
  <c r="CE16" i="1"/>
  <c r="CH25" i="1"/>
  <c r="CG109" i="1"/>
  <c r="CH17" i="1"/>
  <c r="CE130" i="1"/>
  <c r="CE217" i="1"/>
  <c r="CE216" i="1"/>
  <c r="CG211" i="1"/>
  <c r="CH202" i="1"/>
  <c r="CG175" i="1"/>
  <c r="CI169" i="1"/>
  <c r="CF168" i="1"/>
  <c r="CE168" i="1"/>
  <c r="CE160" i="1"/>
  <c r="CE157" i="1"/>
  <c r="CI140" i="1"/>
  <c r="CE140" i="1"/>
  <c r="CI133" i="1"/>
  <c r="CE133" i="1"/>
  <c r="CE124" i="1"/>
  <c r="CI116" i="1"/>
  <c r="CI111" i="1"/>
  <c r="CF80" i="1"/>
  <c r="CG72" i="1"/>
  <c r="CF72" i="1"/>
  <c r="CE70" i="1"/>
  <c r="CF70" i="1"/>
  <c r="CI63" i="1"/>
  <c r="CE44" i="1"/>
  <c r="CE92" i="1"/>
  <c r="CF92" i="1"/>
  <c r="CE15" i="1"/>
  <c r="CF8" i="1"/>
  <c r="CE8" i="1"/>
  <c r="CF130" i="1"/>
  <c r="CG130" i="1"/>
  <c r="CF16" i="1"/>
  <c r="CH8" i="1"/>
  <c r="CG15" i="1"/>
  <c r="CG217" i="1"/>
  <c r="CF217" i="1"/>
  <c r="CE211" i="1"/>
  <c r="CE208" i="1"/>
  <c r="CI188" i="1"/>
  <c r="CH188" i="1"/>
  <c r="CE188" i="1"/>
  <c r="CF182" i="1"/>
  <c r="CF180" i="1"/>
  <c r="CE175" i="1"/>
  <c r="CI173" i="1"/>
  <c r="CH173" i="1"/>
  <c r="CF161" i="1"/>
  <c r="CG161" i="1"/>
  <c r="CE158" i="1"/>
  <c r="CG157" i="1"/>
  <c r="CI147" i="1"/>
  <c r="CH147" i="1"/>
  <c r="CG143" i="1"/>
  <c r="CG139" i="1"/>
  <c r="CG132" i="1"/>
  <c r="CI131" i="1"/>
  <c r="CG125" i="1"/>
  <c r="CF125" i="1"/>
  <c r="CI122" i="1"/>
  <c r="CG116" i="1"/>
  <c r="CE99" i="1"/>
  <c r="CI72" i="1"/>
  <c r="CF71" i="1"/>
  <c r="CE71" i="1"/>
  <c r="CI69" i="1"/>
  <c r="CG63" i="1"/>
  <c r="CF63" i="1"/>
  <c r="CG33" i="1"/>
  <c r="CE31" i="1"/>
  <c r="CG29" i="1"/>
  <c r="CH92" i="1"/>
  <c r="CG107" i="1"/>
  <c r="CE25" i="1"/>
  <c r="CE215" i="1"/>
  <c r="CI97" i="1"/>
  <c r="CP222" i="1"/>
  <c r="CE194" i="1"/>
  <c r="CH194" i="1"/>
  <c r="CF185" i="1"/>
  <c r="CG185" i="1"/>
  <c r="CI109" i="1"/>
  <c r="CE104" i="1"/>
  <c r="CF144" i="1"/>
  <c r="CE144" i="1"/>
  <c r="CH101" i="1"/>
  <c r="CH199" i="1"/>
  <c r="CI219" i="1"/>
  <c r="CI81" i="1"/>
  <c r="CI185" i="1"/>
  <c r="CF104" i="1"/>
  <c r="CG50" i="1"/>
  <c r="CG51" i="1"/>
  <c r="CH51" i="1"/>
  <c r="CO222" i="1"/>
  <c r="AO222" i="1"/>
  <c r="CN222" i="1"/>
  <c r="AL222" i="1"/>
  <c r="AM222" i="1"/>
  <c r="AP222" i="1"/>
  <c r="CI5" i="1"/>
  <c r="AZ222" i="1"/>
  <c r="AZ221" i="1"/>
  <c r="AY222" i="1"/>
  <c r="AY221" i="1"/>
  <c r="AX222" i="1"/>
  <c r="AX221" i="1"/>
  <c r="AW222" i="1"/>
  <c r="AW221" i="1"/>
  <c r="BG222" i="1"/>
  <c r="BG221" i="1"/>
  <c r="BH222" i="1"/>
  <c r="BH221" i="1"/>
  <c r="BI222" i="1"/>
  <c r="BI221" i="1"/>
  <c r="BJ222" i="1"/>
  <c r="BJ221" i="1"/>
  <c r="BX222" i="1" l="1"/>
  <c r="CI222" i="1" s="1"/>
  <c r="BV222" i="1"/>
  <c r="BW222" i="1"/>
  <c r="BU222" i="1"/>
  <c r="CE222" i="1" s="1"/>
  <c r="CG222" i="1" l="1"/>
  <c r="CF222" i="1"/>
  <c r="CH222" i="1"/>
  <c r="DS100" i="2" l="1"/>
  <c r="DF59" i="3"/>
  <c r="DI61" i="4"/>
</calcChain>
</file>

<file path=xl/sharedStrings.xml><?xml version="1.0" encoding="utf-8"?>
<sst xmlns="http://schemas.openxmlformats.org/spreadsheetml/2006/main" count="4262" uniqueCount="407">
  <si>
    <t>Pašvaldības nosaukums</t>
  </si>
  <si>
    <t>Ādažu novada pašvaldība</t>
  </si>
  <si>
    <t>Aglonas novada pašvaldība</t>
  </si>
  <si>
    <t>Aizkraukles novada pašvaldība</t>
  </si>
  <si>
    <t>Alojas novada pašvaldība</t>
  </si>
  <si>
    <t>Alsungas novada pašvaldība</t>
  </si>
  <si>
    <t>Amatas novada pašvaldība</t>
  </si>
  <si>
    <t>Babītes novada pašvaldība</t>
  </si>
  <si>
    <t>Baldones novada pašvaldība</t>
  </si>
  <si>
    <t>Baltinavas novada pašvaldība</t>
  </si>
  <si>
    <t>Beverīnas novada pašvaldība</t>
  </si>
  <si>
    <t>Carnikavas novada pašvaldība</t>
  </si>
  <si>
    <t>Cesvaines novada pašvaldība</t>
  </si>
  <si>
    <t>Ciblas novada pašvaldība</t>
  </si>
  <si>
    <t>Dundagas novada pašvaldība</t>
  </si>
  <si>
    <t>Engures novada pašvaldība</t>
  </si>
  <si>
    <t>Ērgļu novada pašvaldība</t>
  </si>
  <si>
    <t>Garkalnes novada pašvaldība</t>
  </si>
  <si>
    <t>Jaunpiebalgas novada pašvaldība</t>
  </si>
  <si>
    <t>Jaunpils novada pašvaldība</t>
  </si>
  <si>
    <t>Jelgavas novada pašvaldība</t>
  </si>
  <si>
    <t>Kocēnu novada pašvaldība</t>
  </si>
  <si>
    <t>Krāslavas novada pašvaldība</t>
  </si>
  <si>
    <t>Krimuldas novada pašvaldība</t>
  </si>
  <si>
    <t>Krustpils novada pašvaldība</t>
  </si>
  <si>
    <t>Lubānas novada pašvaldība</t>
  </si>
  <si>
    <t>Mālpils novada pašvaldība</t>
  </si>
  <si>
    <t>Mārupes novada pašvaldība</t>
  </si>
  <si>
    <t>Mazsalacas novada pašvaldība</t>
  </si>
  <si>
    <t>Naukšēnu novada pašvaldība</t>
  </si>
  <si>
    <t>Nīcas novada pašvaldība</t>
  </si>
  <si>
    <t>Pārgaujas novada pašvaldība</t>
  </si>
  <si>
    <t>Pļaviņu novada pašvaldība</t>
  </si>
  <si>
    <t>Priekuļu novada pašvaldība</t>
  </si>
  <si>
    <t>Raunas novada pašvaldība</t>
  </si>
  <si>
    <t>Riebiņu novada pašvaldība</t>
  </si>
  <si>
    <t>Rojas novada pašvaldība</t>
  </si>
  <si>
    <t>Ropažu novada pašvaldība</t>
  </si>
  <si>
    <t>Rucavas novada pašvaldība</t>
  </si>
  <si>
    <t>Rugāju novada pašvaldība</t>
  </si>
  <si>
    <t>Rundāles novada pašvaldība</t>
  </si>
  <si>
    <t>Salas novada pašvaldība</t>
  </si>
  <si>
    <t>Salaspils novada pašvaldība</t>
  </si>
  <si>
    <t>Saulkrastu novada pašvaldība</t>
  </si>
  <si>
    <t>Sējas novada pašvaldība</t>
  </si>
  <si>
    <t>Skrīveru novada pašvaldība</t>
  </si>
  <si>
    <t>Skrundas novada pašvaldība</t>
  </si>
  <si>
    <t>Stopiņu novada pašvaldība</t>
  </si>
  <si>
    <t>Strenču novada pašvaldība</t>
  </si>
  <si>
    <t>Tērvetes novada pašvaldība</t>
  </si>
  <si>
    <t>Vaiņodes novada pašvaldība</t>
  </si>
  <si>
    <t>Vārkavas novada pašvaldība</t>
  </si>
  <si>
    <t>Vecpiebalgas novada pašvaldība</t>
  </si>
  <si>
    <t>Viesītes novada pašvaldība</t>
  </si>
  <si>
    <t>Viļānu novada pašvaldība</t>
  </si>
  <si>
    <t>N.p.k.</t>
  </si>
  <si>
    <t>2008. g.</t>
  </si>
  <si>
    <t xml:space="preserve">2009. g. </t>
  </si>
  <si>
    <t>2010. g.</t>
  </si>
  <si>
    <t>2006. g.</t>
  </si>
  <si>
    <t xml:space="preserve">2007. g. </t>
  </si>
  <si>
    <t>1.1. Dzīvojamo ēku skaits, kurās norēķini ar pakalpojuma sniedzēju tiek veikti ar pārvaldnieka starpniecību</t>
  </si>
  <si>
    <t>1.3. Parādnieku skaits</t>
  </si>
  <si>
    <t>1.4. Tiesā celto prasību skaits par parādu piedziņu no iedzīvotājiem</t>
  </si>
  <si>
    <t>Zaķumuiža</t>
  </si>
  <si>
    <t>Tiskādu internātpamatskola</t>
  </si>
  <si>
    <t>Vangaži</t>
  </si>
  <si>
    <t>Vecumnieku pagasts</t>
  </si>
  <si>
    <t>Cīravas pagasts</t>
  </si>
  <si>
    <t>Īslīces pagasts</t>
  </si>
  <si>
    <t>Mežotnes pagasts</t>
  </si>
  <si>
    <t>Višķu pagasts</t>
  </si>
  <si>
    <t>Nīcgales pagasts</t>
  </si>
  <si>
    <t>Kalupes pagasts</t>
  </si>
  <si>
    <t>Druvienas pagasts</t>
  </si>
  <si>
    <t>Rankas pagasts</t>
  </si>
  <si>
    <t>Daukstu pagasts</t>
  </si>
  <si>
    <t>Lizuma pagasts</t>
  </si>
  <si>
    <t>Šķieneru ciems</t>
  </si>
  <si>
    <t>Stradu pagasts</t>
  </si>
  <si>
    <t>Lejasciema pagasts</t>
  </si>
  <si>
    <t>Daudzeses pagasts</t>
  </si>
  <si>
    <t>Kalsnavas pagasts</t>
  </si>
  <si>
    <t>Mazzalves pagasts</t>
  </si>
  <si>
    <t>Lauberes pagasts</t>
  </si>
  <si>
    <t>Suntažu pagasts</t>
  </si>
  <si>
    <t>Taurupes pagasts</t>
  </si>
  <si>
    <t>Cenu pagasts</t>
  </si>
  <si>
    <t>Pāvilostas novada pašvaldība, Pāvilosta</t>
  </si>
  <si>
    <t>Vērgales pagasts</t>
  </si>
  <si>
    <t>Sēmes pagasts</t>
  </si>
  <si>
    <t>Džūkstes pagasts</t>
  </si>
  <si>
    <t>Slampes pagasts</t>
  </si>
  <si>
    <t>Pūres pagasts</t>
  </si>
  <si>
    <t>Lestenes pagasts</t>
  </si>
  <si>
    <t>Degoles pagasts</t>
  </si>
  <si>
    <t>Tumes pagasts</t>
  </si>
  <si>
    <t>Vecumu pagasts</t>
  </si>
  <si>
    <t>Šķilbēnu pagasts</t>
  </si>
  <si>
    <t>Kupravas pagasts</t>
  </si>
  <si>
    <t>Žīguru pagasts</t>
  </si>
  <si>
    <t>01.10.2005-01.10.2006</t>
  </si>
  <si>
    <t>01.10.2006-01.10.2007</t>
  </si>
  <si>
    <t>01.10.2007-01.10.2008</t>
  </si>
  <si>
    <t>01.10.2008-01.10.2009</t>
  </si>
  <si>
    <t>01.10.2009-01.10.2010</t>
  </si>
  <si>
    <t>01.10.2009-01.09.2010</t>
  </si>
  <si>
    <t>-</t>
  </si>
  <si>
    <t>Daugmales pagasts</t>
  </si>
  <si>
    <t>Bērzpils pagasts</t>
  </si>
  <si>
    <t>Krišjāņu pagasts</t>
  </si>
  <si>
    <t>Salienas pagasts</t>
  </si>
  <si>
    <t>Vaboles pagasts</t>
  </si>
  <si>
    <t>Cirmas pagasts</t>
  </si>
  <si>
    <t>Aronas pagasts</t>
  </si>
  <si>
    <t>Barkavas pagasts</t>
  </si>
  <si>
    <t>Bērzaunes pagasts</t>
  </si>
  <si>
    <t>Dzelzavas pagasts</t>
  </si>
  <si>
    <t>Liezēres pagasts</t>
  </si>
  <si>
    <t>Ļaudonas pagasts</t>
  </si>
  <si>
    <t>Mārcienas pagasts</t>
  </si>
  <si>
    <t>Sarkaņu pagasts</t>
  </si>
  <si>
    <t>Čornajas pagasts</t>
  </si>
  <si>
    <t>Dricānu pagasts</t>
  </si>
  <si>
    <t>Kaunatas pagasts</t>
  </si>
  <si>
    <t>Lūznavas pagasts</t>
  </si>
  <si>
    <t>Stoļerovas pagasts</t>
  </si>
  <si>
    <t>Maltas pagasts</t>
  </si>
  <si>
    <t>Pampāļu pagasts</t>
  </si>
  <si>
    <t>Nīgrandes pagasts</t>
  </si>
  <si>
    <t>Ezeres pagasts</t>
  </si>
  <si>
    <t>Lutriņu pagasts</t>
  </si>
  <si>
    <t>Olaines pagasts</t>
  </si>
  <si>
    <t>Baloži</t>
  </si>
  <si>
    <t>Naujienes pagasts</t>
  </si>
  <si>
    <t>Sventes pagasts</t>
  </si>
  <si>
    <t>Smārdes pagasts, Milzkalne</t>
  </si>
  <si>
    <t>Lapmežciems</t>
  </si>
  <si>
    <t>Stalbes pagasts</t>
  </si>
  <si>
    <t>Jumpravas pagasts</t>
  </si>
  <si>
    <t>Lēdmanes pagasts</t>
  </si>
  <si>
    <t>2011. g.</t>
  </si>
  <si>
    <t>Aizputes pagasts</t>
  </si>
  <si>
    <t>Kazdangas pagasts</t>
  </si>
  <si>
    <t>Smārdes pagasts, Smārde</t>
  </si>
  <si>
    <t>Smārdes pagasts, Šlokenbeka</t>
  </si>
  <si>
    <t>Malnavas pagasts</t>
  </si>
  <si>
    <t>Iršu pagasts</t>
  </si>
  <si>
    <t>Madlienas pagasts</t>
  </si>
  <si>
    <t>Ķeipenes pagasts</t>
  </si>
  <si>
    <t>Liepas/Mārsēnu</t>
  </si>
  <si>
    <t>Priekuļu pagasts</t>
  </si>
  <si>
    <t>Rubas pagasts</t>
  </si>
  <si>
    <t>Jauntukums</t>
  </si>
  <si>
    <t>Ēdoles pagasts</t>
  </si>
  <si>
    <t xml:space="preserve"> </t>
  </si>
  <si>
    <t>Ķekavas novada pašvaldība, Ķekavas pagasts</t>
  </si>
  <si>
    <t>Jaunmārupe</t>
  </si>
  <si>
    <t>Lietotāju skaits līdz 50</t>
  </si>
  <si>
    <t>Lietotāju skaits virs 500</t>
  </si>
  <si>
    <t>Kopā pašvaldībās:</t>
  </si>
  <si>
    <t xml:space="preserve">Vidēji pašvaldībā: </t>
  </si>
  <si>
    <t>Kopā pašvaldībā:</t>
  </si>
  <si>
    <t>Vidēji pašvaldībā:</t>
  </si>
  <si>
    <t>Beļavas pagasts</t>
  </si>
  <si>
    <t>Kandavas novada pašvaldība</t>
  </si>
  <si>
    <t>2012.g.</t>
  </si>
  <si>
    <t>Dunavas pagasts</t>
  </si>
  <si>
    <t>Zasas pagasts</t>
  </si>
  <si>
    <t>Līgatnes novada pašvaldība</t>
  </si>
  <si>
    <t>Palsmanes pagasts</t>
  </si>
  <si>
    <t>Bilskas pagasts</t>
  </si>
  <si>
    <t>Variņu pagasts</t>
  </si>
  <si>
    <t>Gārsenes pagasts</t>
  </si>
  <si>
    <t>Asares pagasts</t>
  </si>
  <si>
    <t>Lielauces pagasts</t>
  </si>
  <si>
    <t>01.10.2010- 01.09.2011</t>
  </si>
  <si>
    <t>01.10.2011- 01.09.2012</t>
  </si>
  <si>
    <t>2013.g.</t>
  </si>
  <si>
    <t>1.2. Dzīvojamo māju skaits, kurās norēķinus ar pakalpojuma sniedzēju veic uz individuālā līguma pamata</t>
  </si>
  <si>
    <t>Lietotāju skaits no 50 līdz 500</t>
  </si>
  <si>
    <t>1.5. Ārpustiesas parādu piedziņu skaits</t>
  </si>
  <si>
    <t>1.6. Parādnieku skaits, kuriem sastādīts parāda apmaksas grafiks</t>
  </si>
  <si>
    <t>01.10.2012- 01.09.2013</t>
  </si>
  <si>
    <t>uz 01.09.2013.</t>
  </si>
  <si>
    <t>2009.g.</t>
  </si>
  <si>
    <t>ir veikti</t>
  </si>
  <si>
    <t>ražošanas ciklā</t>
  </si>
  <si>
    <t>trasēs</t>
  </si>
  <si>
    <t>nav veikti</t>
  </si>
  <si>
    <t>Centrālo siltumapgādes sistēmu energoefektivitātes uzlabošanas pasākumi laika posmā no 01.10.2012. līdz 01.09.2013.</t>
  </si>
  <si>
    <t>Centrālo siltumapgādes sistēmu energoefektivitātes uzlabošanas pasākumi laika posmā no 01.10.2011. līdz 01.09.2012.</t>
  </si>
  <si>
    <t>x</t>
  </si>
  <si>
    <t>Centrālo siltumapgādes sistēmu energoefektivitātes uzlabošanas pasākumi laika posmā no 01.10.2010. līdz 01.09.2011.</t>
  </si>
  <si>
    <t>Neretas novada pašvaldība</t>
  </si>
  <si>
    <t>Galgauska pagasts</t>
  </si>
  <si>
    <t>Bēnes pagasts</t>
  </si>
  <si>
    <t>Auces novada pašvaldība, Auce</t>
  </si>
  <si>
    <t>Kārsavas novada pašvaldība, Kārsava</t>
  </si>
  <si>
    <t>Jaunjelgavas novada pašvaldība, Jaunjelgava</t>
  </si>
  <si>
    <t>Ventspils novada pašvaldība</t>
  </si>
  <si>
    <t>Cēsu novada pašvaldība, Cēsis</t>
  </si>
  <si>
    <t>Zilupes novada pašvaldība, Zilupe</t>
  </si>
  <si>
    <t>Iecavas novada pašvaldība</t>
  </si>
  <si>
    <t>Madonas novada pašvaldība, Madona</t>
  </si>
  <si>
    <t>Siguldas novada pašvaldība, Sigulda</t>
  </si>
  <si>
    <t>Smiltenes novada pašvaldība, Smiltene</t>
  </si>
  <si>
    <t>Olaines novada pašvaldība, Olaine</t>
  </si>
  <si>
    <t>Dvietes pagasts</t>
  </si>
  <si>
    <t>Rūjienas novada pašvaldība, Rūjiena</t>
  </si>
  <si>
    <t>Grobiņas novada pašvaldība</t>
  </si>
  <si>
    <t>Daugavpils novads, Kalkūnes pagasts</t>
  </si>
  <si>
    <t>Durbes novada pašvaldība</t>
  </si>
  <si>
    <t>Preiļu novada pašvaldība</t>
  </si>
  <si>
    <t>Aizputes novada pašvaldība, Aizpute</t>
  </si>
  <si>
    <t>Talsu novada pašvaldība</t>
  </si>
  <si>
    <t>Aknīstes novada pašvaldība, Aknīste</t>
  </si>
  <si>
    <t>Alūksnes novada pašvaldība, Alūksne</t>
  </si>
  <si>
    <t>Balvu novada pašvaldība, Balvi</t>
  </si>
  <si>
    <t>Bauskas novada pašvaldība, Bauska</t>
  </si>
  <si>
    <t>Brocēnu novada pašvaldība, Brocēni</t>
  </si>
  <si>
    <t>Dagdas novada pašvaldība, Dagda</t>
  </si>
  <si>
    <t>Šķaunes pagasts</t>
  </si>
  <si>
    <t>Asūnes pagasts</t>
  </si>
  <si>
    <t>Dobeles novada pašvaldība, Dobele</t>
  </si>
  <si>
    <t>Gulbenes novada pašvaldība, Gulbene</t>
  </si>
  <si>
    <t>Ikšķiles novads, Ikšķile</t>
  </si>
  <si>
    <t>Pelču pagasts</t>
  </si>
  <si>
    <t>Rumbas pagasts</t>
  </si>
  <si>
    <t>Kuldīgas novada pašvaldība, Kuldīga</t>
  </si>
  <si>
    <t>Limbažu novada pašvaldība, Limbaži</t>
  </si>
  <si>
    <t>Līvānu novada pašvaldība, Līvāni</t>
  </si>
  <si>
    <t>Ludzas novada pašvaldība, Ludza</t>
  </si>
  <si>
    <t>Ogres novada pašvaldība, Ogre</t>
  </si>
  <si>
    <t>Rēzeknes novada pašvaldība, Bērzgales pagasts</t>
  </si>
  <si>
    <t>Salacgrīvas novada pašvaldība, Salagrīva</t>
  </si>
  <si>
    <t>Saldus novada pašvaldība, Saldus</t>
  </si>
  <si>
    <t>Tukuma novada pašvaldība, Tukums</t>
  </si>
  <si>
    <t>Valkas novada pašvaldība, Valka</t>
  </si>
  <si>
    <t>Varakļānu novada pašvaldība, Varakļāni</t>
  </si>
  <si>
    <t>Vecumnieku novada pašvaldība, Valles pagasts</t>
  </si>
  <si>
    <t>Viļakas novada pašvaldība, Viļaka</t>
  </si>
  <si>
    <t>Kokneses novada pašvaldība, Koknese</t>
  </si>
  <si>
    <t>Lielvārdes novads, Lielvārde un Lēdmane</t>
  </si>
  <si>
    <t>1. Datu apkopojums par situāciju saistībā ar siltumapgādes pakalpojumiem novadu pašvaldībās</t>
  </si>
  <si>
    <t>2014.g.</t>
  </si>
  <si>
    <t>2. Vidējais siltumenerģijas tarifs pašvaldības teritorijā (EUR, MWh)</t>
  </si>
  <si>
    <t>01.10.2013- 01.09.2014</t>
  </si>
  <si>
    <t>3. Iedzīvotājiem izsniegto rēķinu par siltumenerģiju kopējā summa (EUR)</t>
  </si>
  <si>
    <t>4. Iedzīvotāju parāda apmērs par siltumenerģiju (summa, EUR)</t>
  </si>
  <si>
    <t>5. Kopējais iedzīvotāju parāda apmērs par siltumenerģiju  (summa, EUR)</t>
  </si>
  <si>
    <t>uz 01.09.2014.</t>
  </si>
  <si>
    <t>Parādu % izmaiņas pret iepriekšējo gadu (procentpunkti)</t>
  </si>
  <si>
    <t>Iedzīvotāju parādu īpatsvars pret izsniegtajos rēķinos norādīto maksas apmēru (%)</t>
  </si>
  <si>
    <t>Tiesā celto prasību skaits attiecībā pret parādnieku skaitu (%)</t>
  </si>
  <si>
    <t xml:space="preserve">Ārpustiesas parādu piedziņu skaits attiecībā pret parādnieku skaitu (%) </t>
  </si>
  <si>
    <t>Parādniekiem sastādīto apmaksas grafiku skaits attiecībā pret parādnieku skaitu (%)</t>
  </si>
  <si>
    <t xml:space="preserve">Kopējais parādu atgūšanas darbību skaits attiecībā pret parādnieku skaitu (%) </t>
  </si>
  <si>
    <t>Centrālo siltumapgādes sistēmu energoefektivitātes uzlabošanas pasākumi laika posmā no 01.10.2013. līdz 01.09.2014.</t>
  </si>
  <si>
    <t>1.15 EUR/m2</t>
  </si>
  <si>
    <t>0.03 EUR/m2</t>
  </si>
  <si>
    <t>0.57 EUR/m2</t>
  </si>
  <si>
    <t>1.27 EUR/m2</t>
  </si>
  <si>
    <t>0.71 EUR/m2</t>
  </si>
  <si>
    <t>0.88 EUR/m2</t>
  </si>
  <si>
    <t>0.98 EUR/m2</t>
  </si>
  <si>
    <t>0.87 EUR/m2</t>
  </si>
  <si>
    <t>0.97 EUR/m2</t>
  </si>
  <si>
    <t>1.11 EUR/m2</t>
  </si>
  <si>
    <t>0.85 EUR/m2</t>
  </si>
  <si>
    <t>0.78 EUR/m2</t>
  </si>
  <si>
    <t>0.53 EUR/m2</t>
  </si>
  <si>
    <t>1.28 EUR/m2</t>
  </si>
  <si>
    <t>0.61 EUR/m2</t>
  </si>
  <si>
    <t>0.70 EUR/m2</t>
  </si>
  <si>
    <t>0.50 EUR/m2</t>
  </si>
  <si>
    <t>0.60 EUR/m2</t>
  </si>
  <si>
    <t>0.81 EUR/m2</t>
  </si>
  <si>
    <t>0.92 EUR/m2</t>
  </si>
  <si>
    <t>0.94 EUR/m2</t>
  </si>
  <si>
    <t>1.21 EUR/m2</t>
  </si>
  <si>
    <t>0.74 EUR/m2</t>
  </si>
  <si>
    <t>0.64 EUR/m2</t>
  </si>
  <si>
    <t>0.91 EUR/m2</t>
  </si>
  <si>
    <t>1.42 EUR/m2</t>
  </si>
  <si>
    <t>1.22 EUR/m2</t>
  </si>
  <si>
    <t>1.07 EUR/m2</t>
  </si>
  <si>
    <t>0.90 EUR/m2</t>
  </si>
  <si>
    <t>1.04 EUR/m2</t>
  </si>
  <si>
    <t>3.94 EUR/m2</t>
  </si>
  <si>
    <t>0.83 EUR/m2</t>
  </si>
  <si>
    <t>1.59 EUR/m2</t>
  </si>
  <si>
    <t>1.85 EUR/m2</t>
  </si>
  <si>
    <t>1.12 EUR/m2</t>
  </si>
  <si>
    <t>1.20 EUR/m2</t>
  </si>
  <si>
    <t>0.51 EUR/m2</t>
  </si>
  <si>
    <t>1.18 EUR/m2</t>
  </si>
  <si>
    <t>1.55 EUR/m2</t>
  </si>
  <si>
    <t>0.73 EUR/m2</t>
  </si>
  <si>
    <t>1.89 EUR/m2</t>
  </si>
  <si>
    <t>1.71 EUR/m2</t>
  </si>
  <si>
    <t>1.99 EUR/m2</t>
  </si>
  <si>
    <t>1.38 EUR/m2</t>
  </si>
  <si>
    <t>1.00 EUR/m2</t>
  </si>
  <si>
    <t>0.43 EUR/m2</t>
  </si>
  <si>
    <t>0.41 EUR/m2</t>
  </si>
  <si>
    <t>0.67 EUR/m2</t>
  </si>
  <si>
    <t>0.47 EUR/m2</t>
  </si>
  <si>
    <t>0.54 EUR/m2</t>
  </si>
  <si>
    <t>0.80 EUR/m2</t>
  </si>
  <si>
    <t>1.01 EUR/m2</t>
  </si>
  <si>
    <t>1.61 EUR/m2</t>
  </si>
  <si>
    <t>1.68 EUR/m2</t>
  </si>
  <si>
    <t>1.57 EUR/m2</t>
  </si>
  <si>
    <t>1.02 EUR/m2</t>
  </si>
  <si>
    <t>0.75 EUR/m2</t>
  </si>
  <si>
    <t>1.10 EUR/m2</t>
  </si>
  <si>
    <t>2.08 EUR/m2</t>
  </si>
  <si>
    <t>1.39 EUR/m2</t>
  </si>
  <si>
    <t>134 EUR/m2</t>
  </si>
  <si>
    <t>1.35 EUR/m2</t>
  </si>
  <si>
    <t>1.29 EUR/m2</t>
  </si>
  <si>
    <t>0.84 EUR/m2</t>
  </si>
  <si>
    <t>1.14 EUR/m2</t>
  </si>
  <si>
    <t>1.34 EUR/m2</t>
  </si>
  <si>
    <t>1.05 EUR/m2</t>
  </si>
  <si>
    <t>0.55 EUR/m2</t>
  </si>
  <si>
    <t>1.58 EUR/m2</t>
  </si>
  <si>
    <t>2.12 EUR/m2</t>
  </si>
  <si>
    <t>1.37 EUR/m2</t>
  </si>
  <si>
    <t>1.81 EUR/m2</t>
  </si>
  <si>
    <t>0.65 EUR/m2</t>
  </si>
  <si>
    <t>0.68 EUR/m2</t>
  </si>
  <si>
    <t>1.51 EUR/m2</t>
  </si>
  <si>
    <t>1.54 EUR/m2</t>
  </si>
  <si>
    <t>1.48 EUR/m2</t>
  </si>
  <si>
    <t>2.39 EUR/m2</t>
  </si>
  <si>
    <t>0.21 EUR/m2</t>
  </si>
  <si>
    <t>1.17 EUR/m2</t>
  </si>
  <si>
    <t>Apes novada pašvaldība, Gaujienas pagsts</t>
  </si>
  <si>
    <t>Kopējā iedzīvotāju parāda apmēra izmaiņas (%)</t>
  </si>
  <si>
    <t>Bunkas pagasts</t>
  </si>
  <si>
    <t>Burtnieku novada pašvaldība</t>
  </si>
  <si>
    <t>0.96 EUR/m2</t>
  </si>
  <si>
    <t>Rundēnu pagasts</t>
  </si>
  <si>
    <t>Ķeguma novada pašvaldība, Ķegums</t>
  </si>
  <si>
    <t>Birzgales pagasts</t>
  </si>
  <si>
    <t>1.44 EUR/m2</t>
  </si>
  <si>
    <t>Ozolnieku novada pašvaldība, Ozolnieki</t>
  </si>
  <si>
    <t>Inčukalna novada pašvaldība, Inčukans un Gauja</t>
  </si>
  <si>
    <t>Strūžānu pagasts</t>
  </si>
  <si>
    <t>Priekules novada pašvaldība, Priekule</t>
  </si>
  <si>
    <t>Gramzdas pagasts</t>
  </si>
  <si>
    <t>0.99 EUR/m2</t>
  </si>
  <si>
    <t>1.03 EUR/m2</t>
  </si>
  <si>
    <t>Ilūkstes novada pašvaldība, Ilūkste</t>
  </si>
  <si>
    <t>Šēderes pagasts</t>
  </si>
  <si>
    <t>2015.g</t>
  </si>
  <si>
    <t>2015.g.</t>
  </si>
  <si>
    <t>01.10.2014-01.09.2015</t>
  </si>
  <si>
    <t>01.10.2014.-01.09.2015</t>
  </si>
  <si>
    <t>uz 01.09.2015.</t>
  </si>
  <si>
    <t>01.10.2014-01.09.2015.</t>
  </si>
  <si>
    <t>Centrālo siltumapgādes sistēmu energoefektivitātes uzlabošanas pasākumi laika posmā no 01.10.2014. līdz 01.09.2015.</t>
  </si>
  <si>
    <t>Tarifu izmaiņas 2015. gadā attiecībā pret 2014. gada tarifiem (%)</t>
  </si>
  <si>
    <t>Parādnieku skaita izmaiņas 2015. gadā attiecībā pret 2014. gada parādnieku skaitu (%)</t>
  </si>
  <si>
    <t>01.10.2014.-01.09.2015.</t>
  </si>
  <si>
    <t>2015,g.</t>
  </si>
  <si>
    <t>n/d</t>
  </si>
  <si>
    <t>0,21eur/m2</t>
  </si>
  <si>
    <t>1,37eur/m2</t>
  </si>
  <si>
    <t>65.57</t>
  </si>
  <si>
    <t>0,71eur/m2</t>
  </si>
  <si>
    <t>0.86eur/m2</t>
  </si>
  <si>
    <t>Jaunlaicenes pagasts</t>
  </si>
  <si>
    <t>Mālupes pagasta pārvalde</t>
  </si>
  <si>
    <t>1,60eur/m2</t>
  </si>
  <si>
    <t>0,80eur/m2</t>
  </si>
  <si>
    <t>1,38 eur/m2</t>
  </si>
  <si>
    <t>1eur/m2</t>
  </si>
  <si>
    <t>1,42eur/m2</t>
  </si>
  <si>
    <t>1,06eur/m2</t>
  </si>
  <si>
    <t xml:space="preserve"> x</t>
  </si>
  <si>
    <t>Jēkabpils novada pašvaldība</t>
  </si>
  <si>
    <t>0,78eur/m2</t>
  </si>
  <si>
    <t>1,42 EUR/m2</t>
  </si>
  <si>
    <t>1,37 EUR /m2</t>
  </si>
  <si>
    <t>1,06 EUR/m2</t>
  </si>
  <si>
    <t>0,21 EUR/m2</t>
  </si>
  <si>
    <t>0,71 EUR/m2</t>
  </si>
  <si>
    <t>0.86 EUR/m2</t>
  </si>
  <si>
    <t>1,39 EUR/m2</t>
  </si>
  <si>
    <t>1,00 EUR/m2</t>
  </si>
  <si>
    <t>1,14 EUR/m2</t>
  </si>
  <si>
    <t>1,38 EUR/m2</t>
  </si>
  <si>
    <t>0,80 EUR/m2</t>
  </si>
  <si>
    <t>0,98 EUR/m2</t>
  </si>
  <si>
    <t>0,78 EUR/m2</t>
  </si>
  <si>
    <t>1,60 EUR/m2</t>
  </si>
  <si>
    <t>0,97 EUR/m2</t>
  </si>
  <si>
    <t>0,97 EUR/M2</t>
  </si>
  <si>
    <t>0,72 EUR/m2</t>
  </si>
  <si>
    <t>X</t>
  </si>
  <si>
    <t>1,32 EUR/m2</t>
  </si>
  <si>
    <t>1 EUR/m2</t>
  </si>
  <si>
    <t>1 eur/m2</t>
  </si>
  <si>
    <t>1.35 EUR/m3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</si>
</sst>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6" x14ac:knownFonts="1">
    <font>
      <sz val="11"/>
      <color theme="1"/>
      <name val="Calibri"/>
      <family val="2"/>
      <charset val="186"/>
      <scheme val="minor"/>
    </font>
    <font>
      <sz val="9"/>
      <name val="Verdana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4"/>
      <color theme="1"/>
      <name val="Verdana"/>
      <family val="2"/>
      <charset val="186"/>
    </font>
    <font>
      <sz val="11"/>
      <color rgb="FFC0000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i/>
      <sz val="12"/>
      <color theme="1"/>
      <name val="Calibri"/>
      <family val="2"/>
      <charset val="186"/>
      <scheme val="minor"/>
    </font>
    <font>
      <b/>
      <i/>
      <u/>
      <sz val="11"/>
      <color theme="1"/>
      <name val="Calibri"/>
      <family val="2"/>
      <charset val="186"/>
      <scheme val="minor"/>
    </font>
    <font>
      <b/>
      <sz val="9"/>
      <name val="Verdana"/>
      <family val="2"/>
      <charset val="186"/>
    </font>
    <font>
      <b/>
      <i/>
      <sz val="1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9" fontId="2" fillId="0" borderId="0" applyFont="0" applyFill="0" applyBorder="0" applyAlignment="0" applyProtection="0"/>
  </cellStyleXfs>
  <cellXfs count="846">
    <xf numFmtId="0" fontId="0" fillId="0" borderId="0" xfId="0"/>
    <xf numFmtId="0" fontId="0" fillId="0" borderId="0" xfId="0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" fontId="6" fillId="3" borderId="2" xfId="0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64" fontId="6" fillId="4" borderId="1" xfId="2" applyNumberFormat="1" applyFont="1" applyFill="1" applyBorder="1" applyAlignment="1">
      <alignment horizontal="center" vertical="center"/>
    </xf>
    <xf numFmtId="164" fontId="6" fillId="4" borderId="2" xfId="2" applyNumberFormat="1" applyFont="1" applyFill="1" applyBorder="1" applyAlignment="1">
      <alignment horizontal="center" vertical="center"/>
    </xf>
    <xf numFmtId="164" fontId="6" fillId="4" borderId="3" xfId="2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164" fontId="6" fillId="3" borderId="1" xfId="2" applyNumberFormat="1" applyFont="1" applyFill="1" applyBorder="1" applyAlignment="1">
      <alignment horizontal="center" vertical="center"/>
    </xf>
    <xf numFmtId="164" fontId="6" fillId="3" borderId="2" xfId="2" applyNumberFormat="1" applyFont="1" applyFill="1" applyBorder="1" applyAlignment="1">
      <alignment horizontal="center" vertical="center"/>
    </xf>
    <xf numFmtId="164" fontId="6" fillId="3" borderId="3" xfId="2" applyNumberFormat="1" applyFont="1" applyFill="1" applyBorder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1" fontId="6" fillId="5" borderId="2" xfId="0" applyNumberFormat="1" applyFont="1" applyFill="1" applyBorder="1" applyAlignment="1">
      <alignment horizontal="center" vertical="center"/>
    </xf>
    <xf numFmtId="164" fontId="6" fillId="5" borderId="2" xfId="2" applyNumberFormat="1" applyFont="1" applyFill="1" applyBorder="1" applyAlignment="1">
      <alignment horizontal="center" vertical="center"/>
    </xf>
    <xf numFmtId="164" fontId="6" fillId="5" borderId="3" xfId="2" applyNumberFormat="1" applyFont="1" applyFill="1" applyBorder="1" applyAlignment="1">
      <alignment horizontal="center" vertical="center"/>
    </xf>
    <xf numFmtId="165" fontId="6" fillId="5" borderId="2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164" fontId="6" fillId="0" borderId="2" xfId="2" applyNumberFormat="1" applyFont="1" applyFill="1" applyBorder="1" applyAlignment="1">
      <alignment horizontal="center" vertical="center"/>
    </xf>
    <xf numFmtId="164" fontId="6" fillId="0" borderId="3" xfId="2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1" fontId="6" fillId="5" borderId="16" xfId="0" applyNumberFormat="1" applyFont="1" applyFill="1" applyBorder="1" applyAlignment="1">
      <alignment horizontal="center" vertical="center"/>
    </xf>
    <xf numFmtId="164" fontId="6" fillId="5" borderId="16" xfId="2" applyNumberFormat="1" applyFont="1" applyFill="1" applyBorder="1" applyAlignment="1">
      <alignment horizontal="center" vertical="center"/>
    </xf>
    <xf numFmtId="164" fontId="6" fillId="5" borderId="17" xfId="2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2" fontId="7" fillId="0" borderId="19" xfId="0" applyNumberFormat="1" applyFont="1" applyFill="1" applyBorder="1" applyAlignment="1">
      <alignment horizontal="center" vertical="center"/>
    </xf>
    <xf numFmtId="164" fontId="7" fillId="0" borderId="19" xfId="2" applyNumberFormat="1" applyFont="1" applyFill="1" applyBorder="1" applyAlignment="1">
      <alignment horizontal="center" vertical="center"/>
    </xf>
    <xf numFmtId="164" fontId="7" fillId="4" borderId="19" xfId="2" applyNumberFormat="1" applyFont="1" applyFill="1" applyBorder="1" applyAlignment="1">
      <alignment horizontal="center" vertical="center"/>
    </xf>
    <xf numFmtId="164" fontId="7" fillId="3" borderId="19" xfId="2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164" fontId="9" fillId="3" borderId="2" xfId="2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7" fillId="0" borderId="1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2" fontId="6" fillId="5" borderId="6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2" fontId="6" fillId="4" borderId="6" xfId="0" applyNumberFormat="1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4" fontId="7" fillId="0" borderId="0" xfId="2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" fontId="6" fillId="0" borderId="19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5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2" fontId="7" fillId="0" borderId="25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64" fontId="6" fillId="4" borderId="6" xfId="2" applyNumberFormat="1" applyFont="1" applyFill="1" applyBorder="1" applyAlignment="1">
      <alignment horizontal="center" vertical="center"/>
    </xf>
    <xf numFmtId="165" fontId="6" fillId="4" borderId="6" xfId="0" applyNumberFormat="1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19" xfId="0" applyFill="1" applyBorder="1" applyAlignment="1">
      <alignment horizontal="left" vertical="center"/>
    </xf>
    <xf numFmtId="164" fontId="6" fillId="5" borderId="6" xfId="2" applyNumberFormat="1" applyFont="1" applyFill="1" applyBorder="1" applyAlignment="1">
      <alignment horizontal="center" vertical="center"/>
    </xf>
    <xf numFmtId="1" fontId="0" fillId="4" borderId="19" xfId="0" applyNumberFormat="1" applyFill="1" applyBorder="1" applyAlignment="1">
      <alignment horizontal="center" vertical="center"/>
    </xf>
    <xf numFmtId="164" fontId="0" fillId="4" borderId="19" xfId="0" applyNumberFormat="1" applyFill="1" applyBorder="1" applyAlignment="1">
      <alignment horizontal="center" vertical="center"/>
    </xf>
    <xf numFmtId="165" fontId="0" fillId="4" borderId="19" xfId="0" applyNumberForma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1" fontId="6" fillId="5" borderId="6" xfId="0" applyNumberFormat="1" applyFont="1" applyFill="1" applyBorder="1" applyAlignment="1">
      <alignment horizontal="center" vertical="center"/>
    </xf>
    <xf numFmtId="1" fontId="6" fillId="5" borderId="15" xfId="0" applyNumberFormat="1" applyFont="1" applyFill="1" applyBorder="1" applyAlignment="1">
      <alignment horizontal="center" vertical="center"/>
    </xf>
    <xf numFmtId="165" fontId="6" fillId="5" borderId="6" xfId="0" applyNumberFormat="1" applyFont="1" applyFill="1" applyBorder="1" applyAlignment="1">
      <alignment horizontal="center" vertical="center"/>
    </xf>
    <xf numFmtId="164" fontId="6" fillId="5" borderId="30" xfId="2" applyNumberFormat="1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left" vertical="center"/>
    </xf>
    <xf numFmtId="0" fontId="0" fillId="5" borderId="19" xfId="0" applyFill="1" applyBorder="1" applyAlignment="1">
      <alignment horizontal="center" vertical="center"/>
    </xf>
    <xf numFmtId="0" fontId="0" fillId="5" borderId="19" xfId="0" applyFill="1" applyBorder="1" applyAlignment="1">
      <alignment horizontal="left" vertical="center"/>
    </xf>
    <xf numFmtId="1" fontId="0" fillId="5" borderId="19" xfId="0" applyNumberFormat="1" applyFill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/>
    </xf>
    <xf numFmtId="164" fontId="6" fillId="3" borderId="6" xfId="2" applyNumberFormat="1" applyFont="1" applyFill="1" applyBorder="1" applyAlignment="1">
      <alignment horizontal="center" vertical="center"/>
    </xf>
    <xf numFmtId="165" fontId="6" fillId="3" borderId="6" xfId="0" applyNumberFormat="1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1" fontId="0" fillId="3" borderId="19" xfId="0" applyNumberForma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2" fontId="6" fillId="0" borderId="31" xfId="0" applyNumberFormat="1" applyFont="1" applyFill="1" applyBorder="1" applyAlignment="1">
      <alignment horizontal="center" vertical="center"/>
    </xf>
    <xf numFmtId="2" fontId="6" fillId="4" borderId="19" xfId="0" applyNumberFormat="1" applyFont="1" applyFill="1" applyBorder="1" applyAlignment="1">
      <alignment horizontal="center" vertical="center"/>
    </xf>
    <xf numFmtId="2" fontId="6" fillId="5" borderId="16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" fontId="7" fillId="0" borderId="32" xfId="0" applyNumberFormat="1" applyFont="1" applyFill="1" applyBorder="1" applyAlignment="1">
      <alignment horizontal="center" vertical="center"/>
    </xf>
    <xf numFmtId="1" fontId="7" fillId="0" borderId="22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" fontId="6" fillId="0" borderId="6" xfId="0" applyNumberFormat="1" applyFont="1" applyFill="1" applyBorder="1" applyAlignment="1">
      <alignment horizontal="center" vertical="center"/>
    </xf>
    <xf numFmtId="1" fontId="6" fillId="0" borderId="22" xfId="0" applyNumberFormat="1" applyFont="1" applyFill="1" applyBorder="1" applyAlignment="1">
      <alignment horizontal="center" vertical="center"/>
    </xf>
    <xf numFmtId="164" fontId="6" fillId="0" borderId="6" xfId="2" applyNumberFormat="1" applyFont="1" applyFill="1" applyBorder="1" applyAlignment="1">
      <alignment horizontal="center" vertical="center"/>
    </xf>
    <xf numFmtId="164" fontId="6" fillId="3" borderId="4" xfId="2" applyNumberFormat="1" applyFont="1" applyFill="1" applyBorder="1" applyAlignment="1">
      <alignment horizontal="center" vertical="center"/>
    </xf>
    <xf numFmtId="164" fontId="6" fillId="5" borderId="1" xfId="2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6" fillId="5" borderId="14" xfId="2" applyNumberFormat="1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 vertical="center"/>
    </xf>
    <xf numFmtId="165" fontId="6" fillId="5" borderId="16" xfId="0" applyNumberFormat="1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 wrapText="1"/>
    </xf>
    <xf numFmtId="2" fontId="6" fillId="5" borderId="19" xfId="0" applyNumberFormat="1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center" vertical="center" wrapText="1"/>
    </xf>
    <xf numFmtId="10" fontId="7" fillId="0" borderId="0" xfId="0" applyNumberFormat="1" applyFont="1" applyFill="1" applyBorder="1" applyAlignment="1">
      <alignment horizontal="center" vertical="center"/>
    </xf>
    <xf numFmtId="10" fontId="0" fillId="5" borderId="0" xfId="0" applyNumberFormat="1" applyFill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164" fontId="0" fillId="3" borderId="19" xfId="0" applyNumberFormat="1" applyFill="1" applyBorder="1" applyAlignment="1">
      <alignment horizontal="center" vertical="center"/>
    </xf>
    <xf numFmtId="10" fontId="0" fillId="3" borderId="0" xfId="0" applyNumberFormat="1" applyFill="1" applyAlignment="1">
      <alignment horizontal="center" vertical="center"/>
    </xf>
    <xf numFmtId="10" fontId="6" fillId="0" borderId="0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vertical="center"/>
    </xf>
    <xf numFmtId="2" fontId="6" fillId="0" borderId="2" xfId="0" applyNumberFormat="1" applyFont="1" applyFill="1" applyBorder="1" applyAlignment="1">
      <alignment horizontal="center" vertical="center"/>
    </xf>
    <xf numFmtId="2" fontId="6" fillId="3" borderId="12" xfId="0" applyNumberFormat="1" applyFont="1" applyFill="1" applyBorder="1" applyAlignment="1">
      <alignment horizontal="center" vertical="center"/>
    </xf>
    <xf numFmtId="164" fontId="6" fillId="3" borderId="13" xfId="2" applyNumberFormat="1" applyFont="1" applyFill="1" applyBorder="1" applyAlignment="1">
      <alignment horizontal="center" vertical="center"/>
    </xf>
    <xf numFmtId="164" fontId="6" fillId="4" borderId="23" xfId="2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64" fontId="6" fillId="4" borderId="35" xfId="2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164" fontId="0" fillId="3" borderId="0" xfId="0" applyNumberFormat="1" applyFill="1" applyBorder="1" applyAlignment="1">
      <alignment horizontal="center" vertical="center"/>
    </xf>
    <xf numFmtId="1" fontId="7" fillId="0" borderId="33" xfId="2" applyNumberFormat="1" applyFont="1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0" fillId="4" borderId="40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1" fontId="7" fillId="5" borderId="19" xfId="2" applyNumberFormat="1" applyFont="1" applyFill="1" applyBorder="1" applyAlignment="1">
      <alignment horizontal="center" vertical="center"/>
    </xf>
    <xf numFmtId="1" fontId="7" fillId="3" borderId="19" xfId="2" applyNumberFormat="1" applyFont="1" applyFill="1" applyBorder="1" applyAlignment="1">
      <alignment horizontal="center" vertical="center"/>
    </xf>
    <xf numFmtId="10" fontId="0" fillId="4" borderId="0" xfId="0" applyNumberFormat="1" applyFill="1" applyAlignment="1">
      <alignment horizontal="center" vertical="center"/>
    </xf>
    <xf numFmtId="2" fontId="7" fillId="0" borderId="0" xfId="2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" fontId="7" fillId="0" borderId="19" xfId="2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7" fillId="4" borderId="19" xfId="1" applyFont="1" applyFill="1" applyBorder="1" applyAlignment="1">
      <alignment horizontal="left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7" fillId="5" borderId="7" xfId="1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 wrapText="1"/>
    </xf>
    <xf numFmtId="1" fontId="7" fillId="5" borderId="22" xfId="2" applyNumberFormat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" fontId="6" fillId="4" borderId="41" xfId="0" applyNumberFormat="1" applyFont="1" applyFill="1" applyBorder="1" applyAlignment="1">
      <alignment horizontal="center" vertical="center"/>
    </xf>
    <xf numFmtId="1" fontId="7" fillId="4" borderId="19" xfId="0" applyNumberFormat="1" applyFont="1" applyFill="1" applyBorder="1" applyAlignment="1">
      <alignment horizontal="center" vertical="center"/>
    </xf>
    <xf numFmtId="1" fontId="7" fillId="3" borderId="19" xfId="0" applyNumberFormat="1" applyFont="1" applyFill="1" applyBorder="1" applyAlignment="1">
      <alignment horizontal="center" vertical="center"/>
    </xf>
    <xf numFmtId="1" fontId="6" fillId="3" borderId="19" xfId="0" applyNumberFormat="1" applyFont="1" applyFill="1" applyBorder="1" applyAlignment="1">
      <alignment horizontal="center" vertical="center"/>
    </xf>
    <xf numFmtId="1" fontId="7" fillId="3" borderId="20" xfId="0" applyNumberFormat="1" applyFont="1" applyFill="1" applyBorder="1" applyAlignment="1">
      <alignment horizontal="center" vertical="center"/>
    </xf>
    <xf numFmtId="1" fontId="6" fillId="5" borderId="2" xfId="0" applyNumberFormat="1" applyFont="1" applyFill="1" applyBorder="1" applyAlignment="1">
      <alignment horizontal="center" vertical="center"/>
    </xf>
    <xf numFmtId="1" fontId="6" fillId="4" borderId="43" xfId="0" applyNumberFormat="1" applyFont="1" applyFill="1" applyBorder="1" applyAlignment="1">
      <alignment horizontal="center" vertical="center"/>
    </xf>
    <xf numFmtId="1" fontId="6" fillId="4" borderId="27" xfId="0" applyNumberFormat="1" applyFont="1" applyFill="1" applyBorder="1" applyAlignment="1">
      <alignment horizontal="center" vertical="center"/>
    </xf>
    <xf numFmtId="164" fontId="6" fillId="4" borderId="43" xfId="2" applyNumberFormat="1" applyFont="1" applyFill="1" applyBorder="1" applyAlignment="1">
      <alignment horizontal="center" vertical="center"/>
    </xf>
    <xf numFmtId="164" fontId="6" fillId="4" borderId="27" xfId="2" applyNumberFormat="1" applyFont="1" applyFill="1" applyBorder="1" applyAlignment="1">
      <alignment horizontal="center" vertical="center"/>
    </xf>
    <xf numFmtId="165" fontId="6" fillId="4" borderId="43" xfId="0" applyNumberFormat="1" applyFont="1" applyFill="1" applyBorder="1" applyAlignment="1">
      <alignment horizontal="center" vertical="center"/>
    </xf>
    <xf numFmtId="165" fontId="6" fillId="4" borderId="27" xfId="0" applyNumberFormat="1" applyFont="1" applyFill="1" applyBorder="1" applyAlignment="1">
      <alignment horizontal="center" vertical="center"/>
    </xf>
    <xf numFmtId="164" fontId="6" fillId="4" borderId="44" xfId="2" applyNumberFormat="1" applyFont="1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4" borderId="41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1" fontId="6" fillId="0" borderId="20" xfId="0" applyNumberFormat="1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2" fontId="6" fillId="4" borderId="40" xfId="0" applyNumberFormat="1" applyFont="1" applyFill="1" applyBorder="1" applyAlignment="1">
      <alignment horizontal="center" vertical="center"/>
    </xf>
    <xf numFmtId="2" fontId="6" fillId="3" borderId="40" xfId="0" applyNumberFormat="1" applyFont="1" applyFill="1" applyBorder="1" applyAlignment="1">
      <alignment horizontal="center" vertical="center"/>
    </xf>
    <xf numFmtId="2" fontId="6" fillId="5" borderId="40" xfId="0" applyNumberFormat="1" applyFont="1" applyFill="1" applyBorder="1" applyAlignment="1">
      <alignment horizontal="center" vertical="center"/>
    </xf>
    <xf numFmtId="2" fontId="6" fillId="0" borderId="40" xfId="0" applyNumberFormat="1" applyFont="1" applyFill="1" applyBorder="1" applyAlignment="1">
      <alignment horizontal="center" vertical="center"/>
    </xf>
    <xf numFmtId="1" fontId="6" fillId="4" borderId="40" xfId="0" applyNumberFormat="1" applyFont="1" applyFill="1" applyBorder="1" applyAlignment="1">
      <alignment horizontal="center" vertical="center"/>
    </xf>
    <xf numFmtId="1" fontId="6" fillId="3" borderId="40" xfId="0" applyNumberFormat="1" applyFont="1" applyFill="1" applyBorder="1" applyAlignment="1">
      <alignment horizontal="center" vertical="center"/>
    </xf>
    <xf numFmtId="1" fontId="6" fillId="5" borderId="40" xfId="0" applyNumberFormat="1" applyFont="1" applyFill="1" applyBorder="1" applyAlignment="1">
      <alignment horizontal="center" vertical="center"/>
    </xf>
    <xf numFmtId="1" fontId="6" fillId="0" borderId="40" xfId="0" applyNumberFormat="1" applyFont="1" applyFill="1" applyBorder="1" applyAlignment="1">
      <alignment horizontal="center" vertical="center"/>
    </xf>
    <xf numFmtId="1" fontId="6" fillId="5" borderId="30" xfId="0" applyNumberFormat="1" applyFont="1" applyFill="1" applyBorder="1" applyAlignment="1">
      <alignment horizontal="center" vertical="center"/>
    </xf>
    <xf numFmtId="1" fontId="6" fillId="0" borderId="32" xfId="0" applyNumberFormat="1" applyFont="1" applyFill="1" applyBorder="1" applyAlignment="1">
      <alignment horizontal="center" vertical="center"/>
    </xf>
    <xf numFmtId="1" fontId="6" fillId="3" borderId="41" xfId="0" applyNumberFormat="1" applyFont="1" applyFill="1" applyBorder="1" applyAlignment="1">
      <alignment horizontal="center" vertical="center"/>
    </xf>
    <xf numFmtId="1" fontId="6" fillId="5" borderId="41" xfId="0" applyNumberFormat="1" applyFont="1" applyFill="1" applyBorder="1" applyAlignment="1">
      <alignment horizontal="center" vertical="center"/>
    </xf>
    <xf numFmtId="1" fontId="6" fillId="0" borderId="41" xfId="0" applyNumberFormat="1" applyFont="1" applyFill="1" applyBorder="1" applyAlignment="1">
      <alignment horizontal="center" vertical="center"/>
    </xf>
    <xf numFmtId="1" fontId="6" fillId="5" borderId="18" xfId="0" applyNumberFormat="1" applyFont="1" applyFill="1" applyBorder="1" applyAlignment="1">
      <alignment horizontal="center" vertical="center"/>
    </xf>
    <xf numFmtId="1" fontId="6" fillId="0" borderId="33" xfId="0" applyNumberFormat="1" applyFont="1" applyFill="1" applyBorder="1" applyAlignment="1">
      <alignment horizontal="center" vertical="center"/>
    </xf>
    <xf numFmtId="164" fontId="6" fillId="4" borderId="40" xfId="2" applyNumberFormat="1" applyFont="1" applyFill="1" applyBorder="1" applyAlignment="1">
      <alignment horizontal="center" vertical="center"/>
    </xf>
    <xf numFmtId="164" fontId="6" fillId="3" borderId="40" xfId="2" applyNumberFormat="1" applyFont="1" applyFill="1" applyBorder="1" applyAlignment="1">
      <alignment horizontal="center" vertical="center"/>
    </xf>
    <xf numFmtId="164" fontId="6" fillId="5" borderId="40" xfId="2" applyNumberFormat="1" applyFont="1" applyFill="1" applyBorder="1" applyAlignment="1">
      <alignment horizontal="center" vertical="center"/>
    </xf>
    <xf numFmtId="164" fontId="6" fillId="0" borderId="40" xfId="2" applyNumberFormat="1" applyFont="1" applyFill="1" applyBorder="1" applyAlignment="1">
      <alignment horizontal="center" vertical="center"/>
    </xf>
    <xf numFmtId="164" fontId="9" fillId="3" borderId="40" xfId="2" applyNumberFormat="1" applyFont="1" applyFill="1" applyBorder="1" applyAlignment="1">
      <alignment horizontal="center" vertical="center"/>
    </xf>
    <xf numFmtId="164" fontId="7" fillId="0" borderId="20" xfId="2" applyNumberFormat="1" applyFont="1" applyFill="1" applyBorder="1" applyAlignment="1">
      <alignment horizontal="center" vertical="center"/>
    </xf>
    <xf numFmtId="164" fontId="6" fillId="4" borderId="41" xfId="2" applyNumberFormat="1" applyFont="1" applyFill="1" applyBorder="1" applyAlignment="1">
      <alignment horizontal="center" vertical="center"/>
    </xf>
    <xf numFmtId="164" fontId="6" fillId="3" borderId="41" xfId="2" applyNumberFormat="1" applyFont="1" applyFill="1" applyBorder="1" applyAlignment="1">
      <alignment horizontal="center" vertical="center"/>
    </xf>
    <xf numFmtId="164" fontId="6" fillId="5" borderId="41" xfId="2" applyNumberFormat="1" applyFont="1" applyFill="1" applyBorder="1" applyAlignment="1">
      <alignment horizontal="center" vertical="center"/>
    </xf>
    <xf numFmtId="164" fontId="6" fillId="0" borderId="41" xfId="2" applyNumberFormat="1" applyFont="1" applyFill="1" applyBorder="1" applyAlignment="1">
      <alignment horizontal="center" vertical="center"/>
    </xf>
    <xf numFmtId="164" fontId="7" fillId="0" borderId="7" xfId="2" applyNumberFormat="1" applyFont="1" applyFill="1" applyBorder="1" applyAlignment="1">
      <alignment horizontal="center" vertical="center"/>
    </xf>
    <xf numFmtId="165" fontId="6" fillId="4" borderId="40" xfId="0" applyNumberFormat="1" applyFont="1" applyFill="1" applyBorder="1" applyAlignment="1">
      <alignment horizontal="center" vertical="center"/>
    </xf>
    <xf numFmtId="2" fontId="7" fillId="0" borderId="7" xfId="0" applyNumberFormat="1" applyFont="1" applyFill="1" applyBorder="1" applyAlignment="1">
      <alignment horizontal="center" vertical="center"/>
    </xf>
    <xf numFmtId="164" fontId="7" fillId="0" borderId="10" xfId="2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 wrapText="1"/>
    </xf>
    <xf numFmtId="1" fontId="6" fillId="4" borderId="42" xfId="0" applyNumberFormat="1" applyFont="1" applyFill="1" applyBorder="1" applyAlignment="1">
      <alignment horizontal="center" vertical="center"/>
    </xf>
    <xf numFmtId="1" fontId="6" fillId="4" borderId="45" xfId="0" applyNumberFormat="1" applyFont="1" applyFill="1" applyBorder="1" applyAlignment="1">
      <alignment horizontal="center" vertical="center"/>
    </xf>
    <xf numFmtId="164" fontId="6" fillId="4" borderId="45" xfId="2" applyNumberFormat="1" applyFont="1" applyFill="1" applyBorder="1" applyAlignment="1">
      <alignment horizontal="center" vertical="center"/>
    </xf>
    <xf numFmtId="164" fontId="6" fillId="4" borderId="42" xfId="2" applyNumberFormat="1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 wrapText="1"/>
    </xf>
    <xf numFmtId="1" fontId="0" fillId="5" borderId="20" xfId="0" applyNumberFormat="1" applyFill="1" applyBorder="1" applyAlignment="1">
      <alignment horizontal="center" vertical="center"/>
    </xf>
    <xf numFmtId="164" fontId="7" fillId="5" borderId="2" xfId="2" applyNumberFormat="1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1" fontId="0" fillId="3" borderId="10" xfId="0" applyNumberFormat="1" applyFill="1" applyBorder="1" applyAlignment="1">
      <alignment horizontal="center" vertical="center"/>
    </xf>
    <xf numFmtId="164" fontId="7" fillId="3" borderId="20" xfId="2" applyNumberFormat="1" applyFont="1" applyFill="1" applyBorder="1" applyAlignment="1">
      <alignment horizontal="center" vertical="center"/>
    </xf>
    <xf numFmtId="164" fontId="0" fillId="3" borderId="20" xfId="0" applyNumberFormat="1" applyFill="1" applyBorder="1" applyAlignment="1">
      <alignment horizontal="center" vertical="center"/>
    </xf>
    <xf numFmtId="164" fontId="7" fillId="3" borderId="10" xfId="2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41" xfId="0" applyFont="1" applyFill="1" applyBorder="1" applyAlignment="1">
      <alignment horizontal="center" vertical="center"/>
    </xf>
    <xf numFmtId="0" fontId="6" fillId="6" borderId="40" xfId="0" applyFont="1" applyFill="1" applyBorder="1" applyAlignment="1">
      <alignment horizontal="center" vertical="center"/>
    </xf>
    <xf numFmtId="2" fontId="6" fillId="6" borderId="40" xfId="0" applyNumberFormat="1" applyFont="1" applyFill="1" applyBorder="1" applyAlignment="1">
      <alignment horizontal="center" vertical="center"/>
    </xf>
    <xf numFmtId="2" fontId="6" fillId="6" borderId="2" xfId="0" applyNumberFormat="1" applyFont="1" applyFill="1" applyBorder="1" applyAlignment="1">
      <alignment horizontal="center" vertical="center"/>
    </xf>
    <xf numFmtId="2" fontId="6" fillId="6" borderId="6" xfId="0" applyNumberFormat="1" applyFont="1" applyFill="1" applyBorder="1" applyAlignment="1">
      <alignment horizontal="center" vertical="center"/>
    </xf>
    <xf numFmtId="1" fontId="6" fillId="6" borderId="40" xfId="0" applyNumberFormat="1" applyFont="1" applyFill="1" applyBorder="1" applyAlignment="1">
      <alignment horizontal="center" vertical="center"/>
    </xf>
    <xf numFmtId="1" fontId="6" fillId="6" borderId="2" xfId="0" applyNumberFormat="1" applyFont="1" applyFill="1" applyBorder="1" applyAlignment="1">
      <alignment horizontal="center" vertical="center"/>
    </xf>
    <xf numFmtId="1" fontId="6" fillId="6" borderId="6" xfId="0" applyNumberFormat="1" applyFont="1" applyFill="1" applyBorder="1" applyAlignment="1">
      <alignment horizontal="center" vertical="center"/>
    </xf>
    <xf numFmtId="1" fontId="6" fillId="6" borderId="41" xfId="0" applyNumberFormat="1" applyFont="1" applyFill="1" applyBorder="1" applyAlignment="1">
      <alignment horizontal="center" vertical="center"/>
    </xf>
    <xf numFmtId="164" fontId="6" fillId="6" borderId="40" xfId="2" applyNumberFormat="1" applyFont="1" applyFill="1" applyBorder="1" applyAlignment="1">
      <alignment horizontal="center" vertical="center"/>
    </xf>
    <xf numFmtId="164" fontId="6" fillId="6" borderId="2" xfId="2" applyNumberFormat="1" applyFont="1" applyFill="1" applyBorder="1" applyAlignment="1">
      <alignment horizontal="center" vertical="center"/>
    </xf>
    <xf numFmtId="164" fontId="6" fillId="6" borderId="6" xfId="2" applyNumberFormat="1" applyFont="1" applyFill="1" applyBorder="1" applyAlignment="1">
      <alignment horizontal="center" vertical="center"/>
    </xf>
    <xf numFmtId="165" fontId="6" fillId="6" borderId="2" xfId="0" applyNumberFormat="1" applyFont="1" applyFill="1" applyBorder="1" applyAlignment="1">
      <alignment horizontal="center" vertical="center"/>
    </xf>
    <xf numFmtId="165" fontId="6" fillId="6" borderId="6" xfId="0" applyNumberFormat="1" applyFont="1" applyFill="1" applyBorder="1" applyAlignment="1">
      <alignment horizontal="center" vertical="center"/>
    </xf>
    <xf numFmtId="164" fontId="6" fillId="6" borderId="41" xfId="2" applyNumberFormat="1" applyFont="1" applyFill="1" applyBorder="1" applyAlignment="1">
      <alignment horizontal="center" vertical="center"/>
    </xf>
    <xf numFmtId="164" fontId="6" fillId="6" borderId="3" xfId="2" applyNumberFormat="1" applyFont="1" applyFill="1" applyBorder="1" applyAlignment="1">
      <alignment horizontal="center" vertical="center"/>
    </xf>
    <xf numFmtId="164" fontId="6" fillId="6" borderId="1" xfId="2" applyNumberFormat="1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6" fillId="3" borderId="47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6" fillId="3" borderId="50" xfId="0" applyFont="1" applyFill="1" applyBorder="1" applyAlignment="1">
      <alignment horizontal="center" vertical="center"/>
    </xf>
    <xf numFmtId="0" fontId="6" fillId="3" borderId="51" xfId="0" applyFont="1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2" fontId="6" fillId="3" borderId="51" xfId="0" applyNumberFormat="1" applyFont="1" applyFill="1" applyBorder="1" applyAlignment="1">
      <alignment horizontal="center" vertical="center"/>
    </xf>
    <xf numFmtId="2" fontId="6" fillId="3" borderId="48" xfId="0" applyNumberFormat="1" applyFont="1" applyFill="1" applyBorder="1" applyAlignment="1">
      <alignment horizontal="center" vertical="center"/>
    </xf>
    <xf numFmtId="2" fontId="6" fillId="3" borderId="49" xfId="0" applyNumberFormat="1" applyFont="1" applyFill="1" applyBorder="1" applyAlignment="1">
      <alignment horizontal="center" vertical="center"/>
    </xf>
    <xf numFmtId="1" fontId="6" fillId="3" borderId="51" xfId="0" applyNumberFormat="1" applyFont="1" applyFill="1" applyBorder="1" applyAlignment="1">
      <alignment horizontal="center" vertical="center"/>
    </xf>
    <xf numFmtId="1" fontId="6" fillId="3" borderId="48" xfId="0" applyNumberFormat="1" applyFont="1" applyFill="1" applyBorder="1" applyAlignment="1">
      <alignment horizontal="center" vertical="center"/>
    </xf>
    <xf numFmtId="1" fontId="6" fillId="3" borderId="49" xfId="0" applyNumberFormat="1" applyFont="1" applyFill="1" applyBorder="1" applyAlignment="1">
      <alignment horizontal="center" vertical="center"/>
    </xf>
    <xf numFmtId="1" fontId="6" fillId="3" borderId="50" xfId="0" applyNumberFormat="1" applyFont="1" applyFill="1" applyBorder="1" applyAlignment="1">
      <alignment horizontal="center" vertical="center"/>
    </xf>
    <xf numFmtId="164" fontId="6" fillId="3" borderId="51" xfId="2" applyNumberFormat="1" applyFont="1" applyFill="1" applyBorder="1" applyAlignment="1">
      <alignment horizontal="center" vertical="center"/>
    </xf>
    <xf numFmtId="164" fontId="6" fillId="3" borderId="48" xfId="2" applyNumberFormat="1" applyFont="1" applyFill="1" applyBorder="1" applyAlignment="1">
      <alignment horizontal="center" vertical="center"/>
    </xf>
    <xf numFmtId="164" fontId="6" fillId="3" borderId="49" xfId="2" applyNumberFormat="1" applyFont="1" applyFill="1" applyBorder="1" applyAlignment="1">
      <alignment horizontal="center" vertical="center"/>
    </xf>
    <xf numFmtId="165" fontId="6" fillId="3" borderId="48" xfId="0" applyNumberFormat="1" applyFont="1" applyFill="1" applyBorder="1" applyAlignment="1">
      <alignment horizontal="center" vertical="center"/>
    </xf>
    <xf numFmtId="165" fontId="6" fillId="3" borderId="49" xfId="0" applyNumberFormat="1" applyFont="1" applyFill="1" applyBorder="1" applyAlignment="1">
      <alignment horizontal="center" vertical="center"/>
    </xf>
    <xf numFmtId="164" fontId="6" fillId="3" borderId="50" xfId="2" applyNumberFormat="1" applyFont="1" applyFill="1" applyBorder="1" applyAlignment="1">
      <alignment horizontal="center" vertical="center"/>
    </xf>
    <xf numFmtId="164" fontId="6" fillId="3" borderId="52" xfId="2" applyNumberFormat="1" applyFont="1" applyFill="1" applyBorder="1" applyAlignment="1">
      <alignment horizontal="center" vertical="center"/>
    </xf>
    <xf numFmtId="164" fontId="6" fillId="3" borderId="47" xfId="2" applyNumberFormat="1" applyFont="1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164" fontId="7" fillId="5" borderId="40" xfId="2" applyNumberFormat="1" applyFont="1" applyFill="1" applyBorder="1" applyAlignment="1">
      <alignment horizontal="center" vertical="center"/>
    </xf>
    <xf numFmtId="164" fontId="6" fillId="6" borderId="0" xfId="2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10" fontId="0" fillId="4" borderId="0" xfId="0" applyNumberForma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0" fontId="0" fillId="5" borderId="0" xfId="0" applyNumberFormat="1" applyFill="1" applyBorder="1" applyAlignment="1">
      <alignment horizontal="center" vertical="center"/>
    </xf>
    <xf numFmtId="2" fontId="0" fillId="5" borderId="0" xfId="0" applyNumberFormat="1" applyFill="1" applyBorder="1" applyAlignment="1">
      <alignment horizontal="center" vertical="center"/>
    </xf>
    <xf numFmtId="1" fontId="7" fillId="5" borderId="32" xfId="2" applyNumberFormat="1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" fontId="7" fillId="3" borderId="0" xfId="0" applyNumberFormat="1" applyFont="1" applyFill="1" applyBorder="1" applyAlignment="1">
      <alignment horizontal="center" vertical="center"/>
    </xf>
    <xf numFmtId="10" fontId="0" fillId="3" borderId="0" xfId="0" applyNumberForma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7" fillId="0" borderId="19" xfId="1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164" fontId="6" fillId="3" borderId="45" xfId="2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164" fontId="6" fillId="3" borderId="43" xfId="2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/>
    </xf>
    <xf numFmtId="2" fontId="7" fillId="0" borderId="8" xfId="0" applyNumberFormat="1" applyFont="1" applyFill="1" applyBorder="1" applyAlignment="1">
      <alignment horizontal="center" vertical="center"/>
    </xf>
    <xf numFmtId="164" fontId="7" fillId="0" borderId="21" xfId="2" applyNumberFormat="1" applyFont="1" applyFill="1" applyBorder="1" applyAlignment="1">
      <alignment horizontal="center" vertical="center"/>
    </xf>
    <xf numFmtId="164" fontId="7" fillId="0" borderId="29" xfId="2" applyNumberFormat="1" applyFont="1" applyFill="1" applyBorder="1" applyAlignment="1">
      <alignment horizontal="center" vertical="center"/>
    </xf>
    <xf numFmtId="2" fontId="7" fillId="0" borderId="29" xfId="0" applyNumberFormat="1" applyFont="1" applyFill="1" applyBorder="1" applyAlignment="1">
      <alignment horizontal="center" vertical="center"/>
    </xf>
    <xf numFmtId="0" fontId="6" fillId="5" borderId="43" xfId="0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/>
    </xf>
    <xf numFmtId="1" fontId="6" fillId="5" borderId="43" xfId="0" applyNumberFormat="1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1" fontId="6" fillId="0" borderId="26" xfId="0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vertical="center"/>
    </xf>
    <xf numFmtId="2" fontId="6" fillId="0" borderId="19" xfId="0" applyNumberFormat="1" applyFont="1" applyFill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2" fontId="6" fillId="0" borderId="10" xfId="0" applyNumberFormat="1" applyFont="1" applyFill="1" applyBorder="1" applyAlignment="1">
      <alignment horizontal="center" vertical="center"/>
    </xf>
    <xf numFmtId="1" fontId="7" fillId="0" borderId="19" xfId="0" applyNumberFormat="1" applyFont="1" applyFill="1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/>
    </xf>
    <xf numFmtId="0" fontId="6" fillId="5" borderId="42" xfId="0" applyFont="1" applyFill="1" applyBorder="1" applyAlignment="1">
      <alignment horizontal="center" vertical="center"/>
    </xf>
    <xf numFmtId="1" fontId="7" fillId="0" borderId="7" xfId="0" applyNumberFormat="1" applyFont="1" applyFill="1" applyBorder="1" applyAlignment="1">
      <alignment horizontal="center" vertical="center"/>
    </xf>
    <xf numFmtId="1" fontId="7" fillId="0" borderId="20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6" fillId="0" borderId="25" xfId="0" applyFont="1" applyFill="1" applyBorder="1" applyAlignment="1">
      <alignment horizontal="center" vertical="center"/>
    </xf>
    <xf numFmtId="164" fontId="7" fillId="0" borderId="57" xfId="2" applyNumberFormat="1" applyFont="1" applyFill="1" applyBorder="1" applyAlignment="1">
      <alignment horizontal="center" vertical="center"/>
    </xf>
    <xf numFmtId="164" fontId="6" fillId="6" borderId="57" xfId="2" applyNumberFormat="1" applyFont="1" applyFill="1" applyBorder="1" applyAlignment="1">
      <alignment horizontal="center" vertical="center"/>
    </xf>
    <xf numFmtId="165" fontId="6" fillId="6" borderId="54" xfId="0" applyNumberFormat="1" applyFont="1" applyFill="1" applyBorder="1" applyAlignment="1">
      <alignment horizontal="center" vertical="center"/>
    </xf>
    <xf numFmtId="2" fontId="7" fillId="0" borderId="58" xfId="0" applyNumberFormat="1" applyFont="1" applyFill="1" applyBorder="1" applyAlignment="1">
      <alignment horizontal="center" vertical="center"/>
    </xf>
    <xf numFmtId="164" fontId="7" fillId="0" borderId="25" xfId="2" applyNumberFormat="1" applyFont="1" applyFill="1" applyBorder="1" applyAlignment="1">
      <alignment horizontal="center" vertical="center"/>
    </xf>
    <xf numFmtId="164" fontId="6" fillId="6" borderId="50" xfId="2" applyNumberFormat="1" applyFont="1" applyFill="1" applyBorder="1" applyAlignment="1">
      <alignment horizontal="center" vertical="center"/>
    </xf>
    <xf numFmtId="164" fontId="7" fillId="0" borderId="54" xfId="2" applyNumberFormat="1" applyFont="1" applyFill="1" applyBorder="1" applyAlignment="1">
      <alignment horizontal="center" vertical="center"/>
    </xf>
    <xf numFmtId="164" fontId="7" fillId="0" borderId="58" xfId="2" applyNumberFormat="1" applyFont="1" applyFill="1" applyBorder="1" applyAlignment="1">
      <alignment horizontal="center" vertical="center"/>
    </xf>
    <xf numFmtId="164" fontId="6" fillId="6" borderId="25" xfId="2" applyNumberFormat="1" applyFont="1" applyFill="1" applyBorder="1" applyAlignment="1">
      <alignment horizontal="center" vertical="center"/>
    </xf>
    <xf numFmtId="0" fontId="6" fillId="4" borderId="50" xfId="0" applyFont="1" applyFill="1" applyBorder="1" applyAlignment="1">
      <alignment horizontal="center" vertical="center"/>
    </xf>
    <xf numFmtId="2" fontId="6" fillId="4" borderId="51" xfId="0" applyNumberFormat="1" applyFont="1" applyFill="1" applyBorder="1" applyAlignment="1">
      <alignment horizontal="center" vertical="center"/>
    </xf>
    <xf numFmtId="2" fontId="6" fillId="4" borderId="48" xfId="0" applyNumberFormat="1" applyFont="1" applyFill="1" applyBorder="1" applyAlignment="1">
      <alignment horizontal="center" vertical="center"/>
    </xf>
    <xf numFmtId="1" fontId="6" fillId="4" borderId="51" xfId="0" applyNumberFormat="1" applyFont="1" applyFill="1" applyBorder="1" applyAlignment="1">
      <alignment horizontal="center" vertical="center"/>
    </xf>
    <xf numFmtId="1" fontId="6" fillId="4" borderId="48" xfId="0" applyNumberFormat="1" applyFont="1" applyFill="1" applyBorder="1" applyAlignment="1">
      <alignment horizontal="center" vertical="center"/>
    </xf>
    <xf numFmtId="1" fontId="6" fillId="4" borderId="50" xfId="0" applyNumberFormat="1" applyFont="1" applyFill="1" applyBorder="1" applyAlignment="1">
      <alignment horizontal="center" vertical="center"/>
    </xf>
    <xf numFmtId="164" fontId="6" fillId="4" borderId="48" xfId="2" applyNumberFormat="1" applyFont="1" applyFill="1" applyBorder="1" applyAlignment="1">
      <alignment horizontal="center" vertical="center"/>
    </xf>
    <xf numFmtId="165" fontId="6" fillId="4" borderId="48" xfId="0" applyNumberFormat="1" applyFont="1" applyFill="1" applyBorder="1" applyAlignment="1">
      <alignment horizontal="center" vertical="center"/>
    </xf>
    <xf numFmtId="0" fontId="6" fillId="4" borderId="59" xfId="0" applyFont="1" applyFill="1" applyBorder="1" applyAlignment="1">
      <alignment horizontal="center" vertical="center"/>
    </xf>
    <xf numFmtId="0" fontId="6" fillId="4" borderId="51" xfId="0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/>
    </xf>
    <xf numFmtId="2" fontId="6" fillId="4" borderId="49" xfId="0" applyNumberFormat="1" applyFont="1" applyFill="1" applyBorder="1" applyAlignment="1">
      <alignment horizontal="center" vertical="center"/>
    </xf>
    <xf numFmtId="1" fontId="6" fillId="4" borderId="49" xfId="0" applyNumberFormat="1" applyFont="1" applyFill="1" applyBorder="1" applyAlignment="1">
      <alignment horizontal="center" vertical="center"/>
    </xf>
    <xf numFmtId="164" fontId="6" fillId="4" borderId="51" xfId="2" applyNumberFormat="1" applyFont="1" applyFill="1" applyBorder="1" applyAlignment="1">
      <alignment horizontal="center" vertical="center"/>
    </xf>
    <xf numFmtId="0" fontId="6" fillId="5" borderId="48" xfId="0" applyFont="1" applyFill="1" applyBorder="1" applyAlignment="1">
      <alignment horizontal="center" vertical="center"/>
    </xf>
    <xf numFmtId="2" fontId="6" fillId="5" borderId="48" xfId="0" applyNumberFormat="1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1" fontId="6" fillId="5" borderId="48" xfId="0" applyNumberFormat="1" applyFont="1" applyFill="1" applyBorder="1" applyAlignment="1">
      <alignment horizontal="center" vertical="center"/>
    </xf>
    <xf numFmtId="1" fontId="6" fillId="5" borderId="51" xfId="0" applyNumberFormat="1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164" fontId="6" fillId="5" borderId="48" xfId="2" applyNumberFormat="1" applyFont="1" applyFill="1" applyBorder="1" applyAlignment="1">
      <alignment horizontal="center" vertical="center"/>
    </xf>
    <xf numFmtId="165" fontId="6" fillId="5" borderId="48" xfId="0" applyNumberFormat="1" applyFont="1" applyFill="1" applyBorder="1" applyAlignment="1">
      <alignment horizontal="center" vertical="center"/>
    </xf>
    <xf numFmtId="0" fontId="0" fillId="5" borderId="51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1" fontId="7" fillId="5" borderId="0" xfId="2" applyNumberFormat="1" applyFont="1" applyFill="1" applyBorder="1" applyAlignment="1">
      <alignment horizontal="center" vertical="center"/>
    </xf>
    <xf numFmtId="1" fontId="7" fillId="5" borderId="5" xfId="2" applyNumberFormat="1" applyFont="1" applyFill="1" applyBorder="1" applyAlignment="1">
      <alignment horizontal="center" vertical="center"/>
    </xf>
    <xf numFmtId="1" fontId="7" fillId="5" borderId="20" xfId="2" applyNumberFormat="1" applyFont="1" applyFill="1" applyBorder="1" applyAlignment="1">
      <alignment horizontal="center" vertical="center"/>
    </xf>
    <xf numFmtId="2" fontId="7" fillId="5" borderId="9" xfId="0" applyNumberFormat="1" applyFont="1" applyFill="1" applyBorder="1" applyAlignment="1">
      <alignment horizontal="center" vertical="center"/>
    </xf>
    <xf numFmtId="164" fontId="6" fillId="5" borderId="51" xfId="2" applyNumberFormat="1" applyFont="1" applyFill="1" applyBorder="1" applyAlignment="1">
      <alignment horizontal="center" vertical="center"/>
    </xf>
    <xf numFmtId="164" fontId="6" fillId="5" borderId="5" xfId="2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1" fontId="7" fillId="5" borderId="21" xfId="0" applyNumberFormat="1" applyFont="1" applyFill="1" applyBorder="1" applyAlignment="1">
      <alignment horizontal="center" vertical="center"/>
    </xf>
    <xf numFmtId="1" fontId="7" fillId="5" borderId="26" xfId="0" applyNumberFormat="1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1" fontId="7" fillId="5" borderId="19" xfId="0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1" fontId="6" fillId="5" borderId="19" xfId="0" applyNumberFormat="1" applyFont="1" applyFill="1" applyBorder="1" applyAlignment="1">
      <alignment horizontal="center" vertical="center"/>
    </xf>
    <xf numFmtId="10" fontId="6" fillId="5" borderId="19" xfId="0" applyNumberFormat="1" applyFont="1" applyFill="1" applyBorder="1" applyAlignment="1">
      <alignment horizontal="center" vertical="center"/>
    </xf>
    <xf numFmtId="164" fontId="6" fillId="5" borderId="19" xfId="2" applyNumberFormat="1" applyFont="1" applyFill="1" applyBorder="1" applyAlignment="1">
      <alignment horizontal="center" vertical="center"/>
    </xf>
    <xf numFmtId="164" fontId="0" fillId="5" borderId="9" xfId="0" applyNumberFormat="1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/>
    </xf>
    <xf numFmtId="2" fontId="6" fillId="4" borderId="45" xfId="0" applyNumberFormat="1" applyFont="1" applyFill="1" applyBorder="1" applyAlignment="1">
      <alignment horizontal="center" vertical="center"/>
    </xf>
    <xf numFmtId="2" fontId="6" fillId="4" borderId="43" xfId="0" applyNumberFormat="1" applyFont="1" applyFill="1" applyBorder="1" applyAlignment="1">
      <alignment horizontal="center" vertical="center"/>
    </xf>
    <xf numFmtId="2" fontId="6" fillId="4" borderId="27" xfId="0" applyNumberFormat="1" applyFont="1" applyFill="1" applyBorder="1" applyAlignment="1">
      <alignment horizontal="center" vertical="center"/>
    </xf>
    <xf numFmtId="164" fontId="6" fillId="4" borderId="61" xfId="2" applyNumberFormat="1" applyFont="1" applyFill="1" applyBorder="1" applyAlignment="1">
      <alignment horizontal="center" vertical="center"/>
    </xf>
    <xf numFmtId="164" fontId="6" fillId="4" borderId="19" xfId="2" applyNumberFormat="1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" fontId="7" fillId="3" borderId="9" xfId="0" applyNumberFormat="1" applyFont="1" applyFill="1" applyBorder="1" applyAlignment="1">
      <alignment horizontal="center" vertical="center"/>
    </xf>
    <xf numFmtId="1" fontId="7" fillId="3" borderId="5" xfId="0" applyNumberFormat="1" applyFont="1" applyFill="1" applyBorder="1" applyAlignment="1">
      <alignment horizontal="center" vertical="center"/>
    </xf>
    <xf numFmtId="1" fontId="7" fillId="3" borderId="46" xfId="0" applyNumberFormat="1" applyFont="1" applyFill="1" applyBorder="1" applyAlignment="1">
      <alignment horizontal="center" vertical="center"/>
    </xf>
    <xf numFmtId="1" fontId="0" fillId="3" borderId="22" xfId="0" applyNumberFormat="1" applyFill="1" applyBorder="1" applyAlignment="1">
      <alignment horizontal="center" vertical="center"/>
    </xf>
    <xf numFmtId="1" fontId="0" fillId="3" borderId="32" xfId="0" applyNumberFormat="1" applyFill="1" applyBorder="1" applyAlignment="1">
      <alignment horizontal="center" vertical="center"/>
    </xf>
    <xf numFmtId="1" fontId="0" fillId="3" borderId="9" xfId="0" applyNumberFormat="1" applyFill="1" applyBorder="1" applyAlignment="1">
      <alignment horizontal="center" vertical="center"/>
    </xf>
    <xf numFmtId="1" fontId="0" fillId="3" borderId="46" xfId="0" applyNumberFormat="1" applyFill="1" applyBorder="1" applyAlignment="1">
      <alignment horizontal="center" vertical="center"/>
    </xf>
    <xf numFmtId="1" fontId="7" fillId="3" borderId="21" xfId="0" applyNumberFormat="1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1" fontId="7" fillId="3" borderId="26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2" fontId="6" fillId="3" borderId="43" xfId="0" applyNumberFormat="1" applyFont="1" applyFill="1" applyBorder="1" applyAlignment="1">
      <alignment horizontal="center" vertical="center"/>
    </xf>
    <xf numFmtId="1" fontId="6" fillId="3" borderId="43" xfId="0" applyNumberFormat="1" applyFont="1" applyFill="1" applyBorder="1" applyAlignment="1">
      <alignment horizontal="center" vertical="center"/>
    </xf>
    <xf numFmtId="2" fontId="6" fillId="3" borderId="22" xfId="0" applyNumberFormat="1" applyFont="1" applyFill="1" applyBorder="1" applyAlignment="1">
      <alignment horizontal="center" vertical="center"/>
    </xf>
    <xf numFmtId="164" fontId="7" fillId="3" borderId="32" xfId="2" applyNumberFormat="1" applyFont="1" applyFill="1" applyBorder="1" applyAlignment="1">
      <alignment horizontal="center" vertical="center"/>
    </xf>
    <xf numFmtId="164" fontId="7" fillId="3" borderId="22" xfId="2" applyNumberFormat="1" applyFont="1" applyFill="1" applyBorder="1" applyAlignment="1">
      <alignment horizontal="center" vertical="center"/>
    </xf>
    <xf numFmtId="164" fontId="7" fillId="3" borderId="25" xfId="2" applyNumberFormat="1" applyFont="1" applyFill="1" applyBorder="1" applyAlignment="1">
      <alignment horizontal="center" vertical="center"/>
    </xf>
    <xf numFmtId="165" fontId="6" fillId="3" borderId="43" xfId="0" applyNumberFormat="1" applyFont="1" applyFill="1" applyBorder="1" applyAlignment="1">
      <alignment horizontal="center" vertical="center"/>
    </xf>
    <xf numFmtId="2" fontId="7" fillId="3" borderId="32" xfId="0" applyNumberFormat="1" applyFont="1" applyFill="1" applyBorder="1" applyAlignment="1">
      <alignment horizontal="center" vertical="center"/>
    </xf>
    <xf numFmtId="2" fontId="7" fillId="3" borderId="22" xfId="0" applyNumberFormat="1" applyFont="1" applyFill="1" applyBorder="1" applyAlignment="1">
      <alignment horizontal="center" vertical="center"/>
    </xf>
    <xf numFmtId="164" fontId="6" fillId="3" borderId="16" xfId="2" applyNumberFormat="1" applyFont="1" applyFill="1" applyBorder="1" applyAlignment="1">
      <alignment horizontal="center" vertical="center"/>
    </xf>
    <xf numFmtId="1" fontId="7" fillId="3" borderId="20" xfId="2" applyNumberFormat="1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1" fontId="7" fillId="3" borderId="32" xfId="2" applyNumberFormat="1" applyFont="1" applyFill="1" applyBorder="1" applyAlignment="1">
      <alignment horizontal="center" vertical="center"/>
    </xf>
    <xf numFmtId="164" fontId="6" fillId="5" borderId="13" xfId="2" applyNumberFormat="1" applyFont="1" applyFill="1" applyBorder="1" applyAlignment="1">
      <alignment horizontal="center" vertical="center"/>
    </xf>
    <xf numFmtId="1" fontId="7" fillId="5" borderId="46" xfId="2" applyNumberFormat="1" applyFont="1" applyFill="1" applyBorder="1" applyAlignment="1">
      <alignment horizontal="center" vertical="center"/>
    </xf>
    <xf numFmtId="164" fontId="0" fillId="5" borderId="46" xfId="0" applyNumberFormat="1" applyFill="1" applyBorder="1" applyAlignment="1">
      <alignment horizontal="center" vertical="center"/>
    </xf>
    <xf numFmtId="1" fontId="7" fillId="5" borderId="10" xfId="2" applyNumberFormat="1" applyFont="1" applyFill="1" applyBorder="1" applyAlignment="1">
      <alignment horizontal="center" vertical="center"/>
    </xf>
    <xf numFmtId="164" fontId="6" fillId="4" borderId="55" xfId="2" applyNumberFormat="1" applyFont="1" applyFill="1" applyBorder="1" applyAlignment="1">
      <alignment horizontal="center" vertical="center"/>
    </xf>
    <xf numFmtId="10" fontId="6" fillId="4" borderId="19" xfId="0" applyNumberFormat="1" applyFont="1" applyFill="1" applyBorder="1" applyAlignment="1">
      <alignment horizontal="center" vertical="center"/>
    </xf>
    <xf numFmtId="164" fontId="6" fillId="4" borderId="53" xfId="2" applyNumberFormat="1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left" vertical="center"/>
    </xf>
    <xf numFmtId="164" fontId="6" fillId="4" borderId="34" xfId="2" applyNumberFormat="1" applyFont="1" applyFill="1" applyBorder="1" applyAlignment="1">
      <alignment horizontal="center" vertical="center"/>
    </xf>
    <xf numFmtId="164" fontId="6" fillId="4" borderId="60" xfId="2" applyNumberFormat="1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left" vertical="center"/>
    </xf>
    <xf numFmtId="164" fontId="7" fillId="6" borderId="19" xfId="2" applyNumberFormat="1" applyFont="1" applyFill="1" applyBorder="1" applyAlignment="1">
      <alignment horizontal="center" vertical="center"/>
    </xf>
    <xf numFmtId="164" fontId="7" fillId="6" borderId="22" xfId="2" applyNumberFormat="1" applyFont="1" applyFill="1" applyBorder="1" applyAlignment="1">
      <alignment horizontal="center" vertical="center"/>
    </xf>
    <xf numFmtId="164" fontId="7" fillId="6" borderId="32" xfId="2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164" fontId="6" fillId="3" borderId="27" xfId="2" applyNumberFormat="1" applyFont="1" applyFill="1" applyBorder="1" applyAlignment="1">
      <alignment horizontal="center" vertical="center"/>
    </xf>
    <xf numFmtId="165" fontId="6" fillId="3" borderId="27" xfId="0" applyNumberFormat="1" applyFont="1" applyFill="1" applyBorder="1" applyAlignment="1">
      <alignment horizontal="center" vertical="center"/>
    </xf>
    <xf numFmtId="164" fontId="6" fillId="3" borderId="42" xfId="2" applyNumberFormat="1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6" fillId="5" borderId="47" xfId="0" applyFont="1" applyFill="1" applyBorder="1" applyAlignment="1">
      <alignment horizontal="center" vertical="center"/>
    </xf>
    <xf numFmtId="164" fontId="6" fillId="3" borderId="39" xfId="2" applyNumberFormat="1" applyFont="1" applyFill="1" applyBorder="1" applyAlignment="1">
      <alignment horizontal="center" vertical="center"/>
    </xf>
    <xf numFmtId="1" fontId="7" fillId="0" borderId="25" xfId="2" applyNumberFormat="1" applyFont="1" applyFill="1" applyBorder="1" applyAlignment="1">
      <alignment horizontal="center" vertical="center"/>
    </xf>
    <xf numFmtId="164" fontId="0" fillId="6" borderId="3" xfId="2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64" fontId="0" fillId="3" borderId="3" xfId="2" applyNumberFormat="1" applyFont="1" applyFill="1" applyBorder="1" applyAlignment="1">
      <alignment horizontal="center" vertical="center"/>
    </xf>
    <xf numFmtId="164" fontId="7" fillId="0" borderId="32" xfId="2" applyNumberFormat="1" applyFont="1" applyFill="1" applyBorder="1" applyAlignment="1">
      <alignment horizontal="center" vertical="center"/>
    </xf>
    <xf numFmtId="164" fontId="6" fillId="3" borderId="36" xfId="2" applyNumberFormat="1" applyFont="1" applyFill="1" applyBorder="1" applyAlignment="1">
      <alignment horizontal="center" vertical="center"/>
    </xf>
    <xf numFmtId="164" fontId="6" fillId="3" borderId="23" xfId="2" applyNumberFormat="1" applyFont="1" applyFill="1" applyBorder="1" applyAlignment="1">
      <alignment horizontal="center" vertical="center"/>
    </xf>
    <xf numFmtId="164" fontId="6" fillId="5" borderId="23" xfId="2" applyNumberFormat="1" applyFont="1" applyFill="1" applyBorder="1" applyAlignment="1">
      <alignment horizontal="center" vertical="center"/>
    </xf>
    <xf numFmtId="164" fontId="6" fillId="6" borderId="23" xfId="2" applyNumberFormat="1" applyFont="1" applyFill="1" applyBorder="1" applyAlignment="1">
      <alignment horizontal="center" vertical="center"/>
    </xf>
    <xf numFmtId="164" fontId="0" fillId="6" borderId="23" xfId="2" applyNumberFormat="1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164" fontId="0" fillId="5" borderId="23" xfId="2" applyNumberFormat="1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164" fontId="0" fillId="3" borderId="23" xfId="2" applyNumberFormat="1" applyFont="1" applyFill="1" applyBorder="1" applyAlignment="1">
      <alignment horizontal="center" vertical="center"/>
    </xf>
    <xf numFmtId="164" fontId="6" fillId="0" borderId="23" xfId="2" applyNumberFormat="1" applyFont="1" applyFill="1" applyBorder="1" applyAlignment="1">
      <alignment horizontal="center" vertical="center"/>
    </xf>
    <xf numFmtId="164" fontId="6" fillId="3" borderId="44" xfId="2" applyNumberFormat="1" applyFont="1" applyFill="1" applyBorder="1" applyAlignment="1">
      <alignment horizontal="center" vertical="center"/>
    </xf>
    <xf numFmtId="165" fontId="6" fillId="3" borderId="52" xfId="0" applyNumberFormat="1" applyFont="1" applyFill="1" applyBorder="1" applyAlignment="1">
      <alignment horizontal="center" vertical="center"/>
    </xf>
    <xf numFmtId="165" fontId="6" fillId="4" borderId="3" xfId="0" applyNumberFormat="1" applyFont="1" applyFill="1" applyBorder="1" applyAlignment="1">
      <alignment horizontal="center" vertical="center"/>
    </xf>
    <xf numFmtId="165" fontId="6" fillId="3" borderId="3" xfId="0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 applyAlignment="1">
      <alignment horizontal="center" vertical="center"/>
    </xf>
    <xf numFmtId="165" fontId="6" fillId="5" borderId="40" xfId="0" applyNumberFormat="1" applyFont="1" applyFill="1" applyBorder="1" applyAlignment="1">
      <alignment horizontal="center" vertical="center"/>
    </xf>
    <xf numFmtId="165" fontId="6" fillId="6" borderId="3" xfId="0" applyNumberFormat="1" applyFont="1" applyFill="1" applyBorder="1" applyAlignment="1">
      <alignment horizontal="center" vertical="center"/>
    </xf>
    <xf numFmtId="165" fontId="6" fillId="0" borderId="3" xfId="0" applyNumberFormat="1" applyFont="1" applyFill="1" applyBorder="1" applyAlignment="1">
      <alignment horizontal="center" vertical="center"/>
    </xf>
    <xf numFmtId="165" fontId="6" fillId="3" borderId="44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64" fontId="6" fillId="5" borderId="56" xfId="2" applyNumberFormat="1" applyFont="1" applyFill="1" applyBorder="1" applyAlignment="1">
      <alignment horizontal="center" vertical="center"/>
    </xf>
    <xf numFmtId="10" fontId="6" fillId="3" borderId="36" xfId="0" applyNumberFormat="1" applyFont="1" applyFill="1" applyBorder="1" applyAlignment="1">
      <alignment horizontal="center" vertical="center"/>
    </xf>
    <xf numFmtId="10" fontId="6" fillId="3" borderId="23" xfId="0" applyNumberFormat="1" applyFont="1" applyFill="1" applyBorder="1" applyAlignment="1">
      <alignment horizontal="center" vertical="center"/>
    </xf>
    <xf numFmtId="10" fontId="6" fillId="5" borderId="23" xfId="0" applyNumberFormat="1" applyFont="1" applyFill="1" applyBorder="1" applyAlignment="1">
      <alignment horizontal="center" vertical="center"/>
    </xf>
    <xf numFmtId="10" fontId="6" fillId="4" borderId="23" xfId="0" applyNumberFormat="1" applyFont="1" applyFill="1" applyBorder="1" applyAlignment="1">
      <alignment horizontal="center" vertical="center"/>
    </xf>
    <xf numFmtId="10" fontId="6" fillId="6" borderId="23" xfId="0" applyNumberFormat="1" applyFont="1" applyFill="1" applyBorder="1" applyAlignment="1">
      <alignment horizontal="center" vertical="center"/>
    </xf>
    <xf numFmtId="1" fontId="6" fillId="5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3" borderId="52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1" fontId="6" fillId="6" borderId="3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46" xfId="0" applyNumberFormat="1" applyFont="1" applyFill="1" applyBorder="1" applyAlignment="1">
      <alignment horizontal="center" vertical="center"/>
    </xf>
    <xf numFmtId="0" fontId="6" fillId="5" borderId="44" xfId="0" applyFont="1" applyFill="1" applyBorder="1" applyAlignment="1">
      <alignment horizontal="center" vertical="center"/>
    </xf>
    <xf numFmtId="2" fontId="6" fillId="4" borderId="3" xfId="0" applyNumberFormat="1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center" vertical="center"/>
    </xf>
    <xf numFmtId="1" fontId="6" fillId="5" borderId="44" xfId="0" applyNumberFormat="1" applyFont="1" applyFill="1" applyBorder="1" applyAlignment="1">
      <alignment horizontal="center" vertical="center"/>
    </xf>
    <xf numFmtId="2" fontId="6" fillId="3" borderId="52" xfId="0" applyNumberFormat="1" applyFont="1" applyFill="1" applyBorder="1" applyAlignment="1">
      <alignment horizontal="center" vertical="center"/>
    </xf>
    <xf numFmtId="2" fontId="6" fillId="5" borderId="3" xfId="0" applyNumberFormat="1" applyFont="1" applyFill="1" applyBorder="1" applyAlignment="1">
      <alignment horizontal="center" vertical="center"/>
    </xf>
    <xf numFmtId="2" fontId="6" fillId="3" borderId="13" xfId="0" applyNumberFormat="1" applyFont="1" applyFill="1" applyBorder="1" applyAlignment="1">
      <alignment horizontal="center" vertical="center"/>
    </xf>
    <xf numFmtId="2" fontId="6" fillId="6" borderId="3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2" fontId="6" fillId="0" borderId="32" xfId="0" applyNumberFormat="1" applyFont="1" applyFill="1" applyBorder="1" applyAlignment="1">
      <alignment horizontal="center" vertical="center"/>
    </xf>
    <xf numFmtId="0" fontId="6" fillId="3" borderId="5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5" borderId="56" xfId="0" applyFont="1" applyFill="1" applyBorder="1" applyAlignment="1">
      <alignment horizontal="center" vertical="center"/>
    </xf>
    <xf numFmtId="164" fontId="6" fillId="4" borderId="47" xfId="2" applyNumberFormat="1" applyFont="1" applyFill="1" applyBorder="1" applyAlignment="1">
      <alignment horizontal="center" vertical="center"/>
    </xf>
    <xf numFmtId="164" fontId="6" fillId="4" borderId="52" xfId="2" applyNumberFormat="1" applyFont="1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1" fillId="4" borderId="49" xfId="0" applyFont="1" applyFill="1" applyBorder="1" applyAlignment="1">
      <alignment horizontal="left" vertical="center"/>
    </xf>
    <xf numFmtId="164" fontId="6" fillId="4" borderId="49" xfId="2" applyNumberFormat="1" applyFont="1" applyFill="1" applyBorder="1" applyAlignment="1">
      <alignment horizontal="center" vertical="center"/>
    </xf>
    <xf numFmtId="165" fontId="6" fillId="4" borderId="49" xfId="0" applyNumberFormat="1" applyFont="1" applyFill="1" applyBorder="1" applyAlignment="1">
      <alignment horizontal="center" vertical="center"/>
    </xf>
    <xf numFmtId="164" fontId="6" fillId="4" borderId="50" xfId="2" applyNumberFormat="1" applyFont="1" applyFill="1" applyBorder="1" applyAlignment="1">
      <alignment horizontal="center" vertical="center"/>
    </xf>
    <xf numFmtId="0" fontId="6" fillId="4" borderId="52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1" fontId="7" fillId="4" borderId="20" xfId="0" applyNumberFormat="1" applyFont="1" applyFill="1" applyBorder="1" applyAlignment="1">
      <alignment horizontal="center" vertical="center"/>
    </xf>
    <xf numFmtId="1" fontId="0" fillId="4" borderId="20" xfId="0" applyNumberFormat="1" applyFill="1" applyBorder="1" applyAlignment="1">
      <alignment horizontal="center" vertical="center"/>
    </xf>
    <xf numFmtId="2" fontId="6" fillId="4" borderId="52" xfId="0" applyNumberFormat="1" applyFont="1" applyFill="1" applyBorder="1" applyAlignment="1">
      <alignment horizontal="center" vertical="center"/>
    </xf>
    <xf numFmtId="2" fontId="6" fillId="4" borderId="44" xfId="0" applyNumberFormat="1" applyFont="1" applyFill="1" applyBorder="1" applyAlignment="1">
      <alignment horizontal="center" vertical="center"/>
    </xf>
    <xf numFmtId="1" fontId="6" fillId="4" borderId="52" xfId="0" applyNumberFormat="1" applyFont="1" applyFill="1" applyBorder="1" applyAlignment="1">
      <alignment horizontal="center" vertical="center"/>
    </xf>
    <xf numFmtId="1" fontId="6" fillId="4" borderId="44" xfId="0" applyNumberFormat="1" applyFont="1" applyFill="1" applyBorder="1" applyAlignment="1">
      <alignment horizontal="center" vertical="center"/>
    </xf>
    <xf numFmtId="164" fontId="0" fillId="4" borderId="20" xfId="0" applyNumberFormat="1" applyFill="1" applyBorder="1" applyAlignment="1">
      <alignment horizontal="center" vertical="center"/>
    </xf>
    <xf numFmtId="10" fontId="6" fillId="4" borderId="64" xfId="0" applyNumberFormat="1" applyFont="1" applyFill="1" applyBorder="1" applyAlignment="1">
      <alignment horizontal="center" vertical="center"/>
    </xf>
    <xf numFmtId="10" fontId="6" fillId="4" borderId="55" xfId="0" applyNumberFormat="1" applyFont="1" applyFill="1" applyBorder="1" applyAlignment="1">
      <alignment horizontal="center" vertical="center"/>
    </xf>
    <xf numFmtId="10" fontId="6" fillId="4" borderId="62" xfId="0" applyNumberFormat="1" applyFont="1" applyFill="1" applyBorder="1" applyAlignment="1">
      <alignment horizontal="center" vertical="center"/>
    </xf>
    <xf numFmtId="164" fontId="6" fillId="4" borderId="13" xfId="2" applyNumberFormat="1" applyFont="1" applyFill="1" applyBorder="1" applyAlignment="1">
      <alignment horizontal="center" vertical="center"/>
    </xf>
    <xf numFmtId="165" fontId="6" fillId="4" borderId="52" xfId="0" applyNumberFormat="1" applyFont="1" applyFill="1" applyBorder="1" applyAlignment="1">
      <alignment horizontal="center" vertical="center"/>
    </xf>
    <xf numFmtId="165" fontId="6" fillId="4" borderId="44" xfId="0" applyNumberFormat="1" applyFont="1" applyFill="1" applyBorder="1" applyAlignment="1">
      <alignment horizontal="center" vertical="center"/>
    </xf>
    <xf numFmtId="164" fontId="0" fillId="4" borderId="3" xfId="2" applyNumberFormat="1" applyFont="1" applyFill="1" applyBorder="1" applyAlignment="1">
      <alignment horizontal="center" vertical="center"/>
    </xf>
    <xf numFmtId="164" fontId="6" fillId="4" borderId="16" xfId="2" applyNumberFormat="1" applyFont="1" applyFill="1" applyBorder="1" applyAlignment="1">
      <alignment horizontal="center" vertical="center"/>
    </xf>
    <xf numFmtId="164" fontId="6" fillId="4" borderId="30" xfId="2" applyNumberFormat="1" applyFont="1" applyFill="1" applyBorder="1" applyAlignment="1">
      <alignment horizontal="center" vertical="center"/>
    </xf>
    <xf numFmtId="164" fontId="6" fillId="4" borderId="17" xfId="2" applyNumberFormat="1" applyFont="1" applyFill="1" applyBorder="1" applyAlignment="1">
      <alignment horizontal="center" vertical="center"/>
    </xf>
    <xf numFmtId="164" fontId="6" fillId="4" borderId="20" xfId="2" applyNumberFormat="1" applyFont="1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4" borderId="41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48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10" fontId="6" fillId="0" borderId="19" xfId="0" applyNumberFormat="1" applyFont="1" applyFill="1" applyBorder="1" applyAlignment="1">
      <alignment horizontal="center" vertical="center"/>
    </xf>
    <xf numFmtId="164" fontId="7" fillId="4" borderId="10" xfId="2" applyNumberFormat="1" applyFont="1" applyFill="1" applyBorder="1" applyAlignment="1">
      <alignment horizontal="center" vertical="center"/>
    </xf>
    <xf numFmtId="2" fontId="7" fillId="4" borderId="10" xfId="0" applyNumberFormat="1" applyFont="1" applyFill="1" applyBorder="1" applyAlignment="1">
      <alignment horizontal="center" vertical="center"/>
    </xf>
    <xf numFmtId="0" fontId="6" fillId="5" borderId="51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52" xfId="0" applyFont="1" applyFill="1" applyBorder="1" applyAlignment="1">
      <alignment horizontal="center" vertical="center"/>
    </xf>
    <xf numFmtId="2" fontId="6" fillId="5" borderId="51" xfId="0" applyNumberFormat="1" applyFont="1" applyFill="1" applyBorder="1" applyAlignment="1">
      <alignment horizontal="center" vertical="center"/>
    </xf>
    <xf numFmtId="2" fontId="6" fillId="5" borderId="30" xfId="0" applyNumberFormat="1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2" fontId="6" fillId="5" borderId="20" xfId="0" applyNumberFormat="1" applyFont="1" applyFill="1" applyBorder="1" applyAlignment="1">
      <alignment horizontal="center" vertical="center"/>
    </xf>
    <xf numFmtId="1" fontId="7" fillId="5" borderId="34" xfId="0" applyNumberFormat="1" applyFont="1" applyFill="1" applyBorder="1" applyAlignment="1">
      <alignment horizontal="center" vertical="center"/>
    </xf>
    <xf numFmtId="1" fontId="6" fillId="5" borderId="20" xfId="0" applyNumberFormat="1" applyFont="1" applyFill="1" applyBorder="1" applyAlignment="1">
      <alignment horizontal="center" vertical="center"/>
    </xf>
    <xf numFmtId="2" fontId="6" fillId="5" borderId="17" xfId="0" applyNumberFormat="1" applyFont="1" applyFill="1" applyBorder="1" applyAlignment="1">
      <alignment horizontal="center" vertical="center"/>
    </xf>
    <xf numFmtId="1" fontId="6" fillId="5" borderId="13" xfId="0" applyNumberFormat="1" applyFont="1" applyFill="1" applyBorder="1" applyAlignment="1">
      <alignment horizontal="center" vertical="center"/>
    </xf>
    <xf numFmtId="1" fontId="7" fillId="5" borderId="20" xfId="0" applyNumberFormat="1" applyFont="1" applyFill="1" applyBorder="1" applyAlignment="1">
      <alignment horizontal="center" vertical="center"/>
    </xf>
    <xf numFmtId="1" fontId="6" fillId="5" borderId="17" xfId="0" applyNumberFormat="1" applyFont="1" applyFill="1" applyBorder="1" applyAlignment="1">
      <alignment horizontal="center" vertical="center"/>
    </xf>
    <xf numFmtId="1" fontId="6" fillId="5" borderId="52" xfId="0" applyNumberFormat="1" applyFont="1" applyFill="1" applyBorder="1" applyAlignment="1">
      <alignment horizontal="center" vertical="center"/>
    </xf>
    <xf numFmtId="10" fontId="6" fillId="5" borderId="65" xfId="0" applyNumberFormat="1" applyFont="1" applyFill="1" applyBorder="1" applyAlignment="1">
      <alignment horizontal="center" vertical="center"/>
    </xf>
    <xf numFmtId="10" fontId="6" fillId="5" borderId="55" xfId="0" applyNumberFormat="1" applyFont="1" applyFill="1" applyBorder="1" applyAlignment="1">
      <alignment horizontal="center" vertical="center"/>
    </xf>
    <xf numFmtId="10" fontId="6" fillId="5" borderId="63" xfId="0" applyNumberFormat="1" applyFont="1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164" fontId="6" fillId="5" borderId="20" xfId="2" applyNumberFormat="1" applyFont="1" applyFill="1" applyBorder="1" applyAlignment="1">
      <alignment horizontal="center" vertical="center"/>
    </xf>
    <xf numFmtId="165" fontId="6" fillId="5" borderId="13" xfId="0" applyNumberFormat="1" applyFont="1" applyFill="1" applyBorder="1" applyAlignment="1">
      <alignment horizontal="center" vertical="center"/>
    </xf>
    <xf numFmtId="165" fontId="6" fillId="5" borderId="17" xfId="0" applyNumberFormat="1" applyFont="1" applyFill="1" applyBorder="1" applyAlignment="1">
      <alignment horizontal="center" vertical="center"/>
    </xf>
    <xf numFmtId="165" fontId="6" fillId="5" borderId="5" xfId="0" applyNumberFormat="1" applyFont="1" applyFill="1" applyBorder="1" applyAlignment="1">
      <alignment horizontal="center" vertical="center"/>
    </xf>
    <xf numFmtId="164" fontId="6" fillId="5" borderId="52" xfId="2" applyNumberFormat="1" applyFont="1" applyFill="1" applyBorder="1" applyAlignment="1">
      <alignment horizontal="center" vertical="center"/>
    </xf>
    <xf numFmtId="164" fontId="6" fillId="5" borderId="36" xfId="2" applyNumberFormat="1" applyFont="1" applyFill="1" applyBorder="1" applyAlignment="1">
      <alignment horizontal="center" vertical="center"/>
    </xf>
    <xf numFmtId="164" fontId="6" fillId="5" borderId="65" xfId="2" applyNumberFormat="1" applyFont="1" applyFill="1" applyBorder="1" applyAlignment="1">
      <alignment horizontal="center" vertical="center"/>
    </xf>
    <xf numFmtId="164" fontId="6" fillId="5" borderId="55" xfId="2" applyNumberFormat="1" applyFont="1" applyFill="1" applyBorder="1" applyAlignment="1">
      <alignment horizontal="center" vertical="center"/>
    </xf>
    <xf numFmtId="164" fontId="6" fillId="5" borderId="63" xfId="2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164" fontId="7" fillId="5" borderId="7" xfId="2" applyNumberFormat="1" applyFont="1" applyFill="1" applyBorder="1" applyAlignment="1">
      <alignment horizontal="center" vertical="center"/>
    </xf>
    <xf numFmtId="164" fontId="7" fillId="5" borderId="10" xfId="2" applyNumberFormat="1" applyFont="1" applyFill="1" applyBorder="1" applyAlignment="1">
      <alignment horizontal="center" vertical="center"/>
    </xf>
    <xf numFmtId="164" fontId="6" fillId="5" borderId="10" xfId="2" applyNumberFormat="1" applyFont="1" applyFill="1" applyBorder="1" applyAlignment="1">
      <alignment horizontal="center" vertical="center"/>
    </xf>
    <xf numFmtId="2" fontId="7" fillId="5" borderId="10" xfId="0" applyNumberFormat="1" applyFont="1" applyFill="1" applyBorder="1" applyAlignment="1">
      <alignment horizontal="center" vertical="center"/>
    </xf>
    <xf numFmtId="164" fontId="0" fillId="5" borderId="68" xfId="0" applyNumberFormat="1" applyFill="1" applyBorder="1" applyAlignment="1">
      <alignment horizontal="center" vertical="center"/>
    </xf>
    <xf numFmtId="164" fontId="0" fillId="5" borderId="29" xfId="0" applyNumberFormat="1" applyFill="1" applyBorder="1" applyAlignment="1">
      <alignment horizontal="center" vertical="center"/>
    </xf>
    <xf numFmtId="2" fontId="6" fillId="5" borderId="69" xfId="0" applyNumberFormat="1" applyFont="1" applyFill="1" applyBorder="1" applyAlignment="1">
      <alignment horizontal="center" vertical="center"/>
    </xf>
    <xf numFmtId="2" fontId="6" fillId="5" borderId="67" xfId="0" applyNumberFormat="1" applyFont="1" applyFill="1" applyBorder="1" applyAlignment="1">
      <alignment horizontal="center" vertical="center"/>
    </xf>
    <xf numFmtId="2" fontId="6" fillId="5" borderId="66" xfId="0" applyNumberFormat="1" applyFont="1" applyFill="1" applyBorder="1" applyAlignment="1">
      <alignment horizontal="center" vertical="center"/>
    </xf>
    <xf numFmtId="1" fontId="6" fillId="5" borderId="70" xfId="0" applyNumberFormat="1" applyFont="1" applyFill="1" applyBorder="1" applyAlignment="1">
      <alignment horizontal="center" vertical="center"/>
    </xf>
    <xf numFmtId="1" fontId="6" fillId="5" borderId="67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center" vertical="center"/>
    </xf>
    <xf numFmtId="1" fontId="6" fillId="5" borderId="69" xfId="0" applyNumberFormat="1" applyFont="1" applyFill="1" applyBorder="1" applyAlignment="1">
      <alignment horizontal="center" vertical="center"/>
    </xf>
    <xf numFmtId="1" fontId="6" fillId="5" borderId="57" xfId="0" applyNumberFormat="1" applyFont="1" applyFill="1" applyBorder="1" applyAlignment="1">
      <alignment horizontal="center" vertical="center"/>
    </xf>
    <xf numFmtId="0" fontId="7" fillId="5" borderId="7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2" fontId="6" fillId="3" borderId="30" xfId="0" applyNumberFormat="1" applyFont="1" applyFill="1" applyBorder="1" applyAlignment="1">
      <alignment horizontal="center" vertical="center"/>
    </xf>
    <xf numFmtId="1" fontId="6" fillId="3" borderId="45" xfId="0" applyNumberFormat="1" applyFont="1" applyFill="1" applyBorder="1" applyAlignment="1">
      <alignment horizontal="center" vertical="center"/>
    </xf>
    <xf numFmtId="1" fontId="6" fillId="3" borderId="20" xfId="0" applyNumberFormat="1" applyFont="1" applyFill="1" applyBorder="1" applyAlignment="1">
      <alignment horizontal="center" vertical="center"/>
    </xf>
    <xf numFmtId="2" fontId="6" fillId="3" borderId="44" xfId="0" applyNumberFormat="1" applyFont="1" applyFill="1" applyBorder="1" applyAlignment="1">
      <alignment horizontal="center" vertical="center"/>
    </xf>
    <xf numFmtId="1" fontId="6" fillId="3" borderId="44" xfId="0" applyNumberFormat="1" applyFont="1" applyFill="1" applyBorder="1" applyAlignment="1">
      <alignment horizontal="center" vertical="center"/>
    </xf>
    <xf numFmtId="10" fontId="6" fillId="3" borderId="64" xfId="0" applyNumberFormat="1" applyFont="1" applyFill="1" applyBorder="1" applyAlignment="1">
      <alignment horizontal="center" vertical="center"/>
    </xf>
    <xf numFmtId="10" fontId="6" fillId="3" borderId="55" xfId="0" applyNumberFormat="1" applyFont="1" applyFill="1" applyBorder="1" applyAlignment="1">
      <alignment horizontal="center" vertical="center"/>
    </xf>
    <xf numFmtId="10" fontId="6" fillId="3" borderId="62" xfId="0" applyNumberFormat="1" applyFont="1" applyFill="1" applyBorder="1" applyAlignment="1">
      <alignment horizontal="center" vertical="center"/>
    </xf>
    <xf numFmtId="164" fontId="6" fillId="3" borderId="17" xfId="2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4" fontId="6" fillId="3" borderId="30" xfId="2" applyNumberFormat="1" applyFont="1" applyFill="1" applyBorder="1" applyAlignment="1">
      <alignment horizontal="center" vertical="center"/>
    </xf>
    <xf numFmtId="164" fontId="6" fillId="3" borderId="65" xfId="2" applyNumberFormat="1" applyFont="1" applyFill="1" applyBorder="1" applyAlignment="1">
      <alignment horizontal="center" vertical="center"/>
    </xf>
    <xf numFmtId="164" fontId="6" fillId="3" borderId="55" xfId="2" applyNumberFormat="1" applyFont="1" applyFill="1" applyBorder="1" applyAlignment="1">
      <alignment horizontal="center" vertical="center"/>
    </xf>
    <xf numFmtId="164" fontId="6" fillId="3" borderId="63" xfId="2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1" fontId="7" fillId="3" borderId="22" xfId="2" applyNumberFormat="1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10" fontId="7" fillId="3" borderId="19" xfId="0" applyNumberFormat="1" applyFont="1" applyFill="1" applyBorder="1" applyAlignment="1">
      <alignment horizontal="center" vertical="center"/>
    </xf>
    <xf numFmtId="2" fontId="7" fillId="3" borderId="10" xfId="0" applyNumberFormat="1" applyFont="1" applyFill="1" applyBorder="1" applyAlignment="1">
      <alignment horizontal="center" vertical="center"/>
    </xf>
    <xf numFmtId="164" fontId="0" fillId="3" borderId="32" xfId="0" applyNumberFormat="1" applyFill="1" applyBorder="1" applyAlignment="1">
      <alignment horizontal="center" vertical="center"/>
    </xf>
    <xf numFmtId="164" fontId="15" fillId="3" borderId="10" xfId="2" applyNumberFormat="1" applyFont="1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2" fontId="6" fillId="3" borderId="20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2" fontId="7" fillId="3" borderId="20" xfId="0" applyNumberFormat="1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164" fontId="7" fillId="4" borderId="20" xfId="2" applyNumberFormat="1" applyFont="1" applyFill="1" applyBorder="1" applyAlignment="1">
      <alignment horizontal="center" vertical="center"/>
    </xf>
    <xf numFmtId="2" fontId="6" fillId="4" borderId="20" xfId="0" applyNumberFormat="1" applyFont="1" applyFill="1" applyBorder="1" applyAlignment="1">
      <alignment horizontal="center" vertical="center"/>
    </xf>
    <xf numFmtId="2" fontId="6" fillId="4" borderId="10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2" fontId="7" fillId="4" borderId="20" xfId="0" applyNumberFormat="1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6" fillId="0" borderId="24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0" fillId="0" borderId="28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7" fillId="0" borderId="33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4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7" fillId="5" borderId="38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wrapText="1"/>
    </xf>
  </cellXfs>
  <cellStyles count="3">
    <cellStyle name="Good" xfId="1" builtinId="26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234"/>
  <sheetViews>
    <sheetView tabSelected="1" zoomScaleNormal="100" zoomScaleSheetLayoutView="25" zoomScalePageLayoutView="25" workbookViewId="0">
      <pane xSplit="2" ySplit="4" topLeftCell="BI5" activePane="bottomRight" state="frozenSplit"/>
      <selection pane="topRight" activeCell="C1" sqref="C1"/>
      <selection pane="bottomLeft" activeCell="A3" sqref="A3"/>
      <selection pane="bottomRight" activeCell="BP11" sqref="BP11"/>
    </sheetView>
  </sheetViews>
  <sheetFormatPr defaultRowHeight="15" x14ac:dyDescent="0.25"/>
  <cols>
    <col min="1" max="1" width="6.28515625" style="1" customWidth="1"/>
    <col min="2" max="2" width="46.7109375" style="15" customWidth="1"/>
    <col min="3" max="3" width="8.28515625" style="1" customWidth="1"/>
    <col min="4" max="4" width="8.140625" style="1" customWidth="1"/>
    <col min="5" max="5" width="8.5703125" style="86" customWidth="1"/>
    <col min="6" max="6" width="8" style="86" customWidth="1"/>
    <col min="7" max="7" width="7.5703125" style="86" customWidth="1"/>
    <col min="8" max="10" width="7.7109375" style="86" customWidth="1"/>
    <col min="11" max="11" width="10.42578125" style="86" customWidth="1"/>
    <col min="12" max="13" width="8.7109375" style="86" customWidth="1"/>
    <col min="14" max="14" width="8.140625" style="1" customWidth="1"/>
    <col min="15" max="15" width="8" style="1" customWidth="1"/>
    <col min="16" max="16" width="7.85546875" style="1" customWidth="1"/>
    <col min="17" max="17" width="8" style="86" customWidth="1"/>
    <col min="18" max="18" width="8.140625" style="86" customWidth="1"/>
    <col min="19" max="19" width="8" style="86" customWidth="1"/>
    <col min="20" max="21" width="8.28515625" style="86" customWidth="1"/>
    <col min="22" max="22" width="7.85546875" style="1" customWidth="1"/>
    <col min="23" max="23" width="8.28515625" style="1" customWidth="1"/>
    <col min="24" max="24" width="7.7109375" style="1" customWidth="1"/>
    <col min="25" max="25" width="7.42578125" style="1" customWidth="1"/>
    <col min="26" max="26" width="7.28515625" style="1" customWidth="1"/>
    <col min="27" max="27" width="8.140625" style="86" customWidth="1"/>
    <col min="28" max="31" width="7.85546875" style="86" customWidth="1"/>
    <col min="32" max="32" width="9.28515625" style="86" customWidth="1"/>
    <col min="33" max="34" width="8" style="86" customWidth="1"/>
    <col min="35" max="35" width="8.7109375" style="86" customWidth="1"/>
    <col min="36" max="37" width="8.28515625" style="86" customWidth="1"/>
    <col min="38" max="38" width="12.42578125" style="1" customWidth="1"/>
    <col min="39" max="39" width="12.140625" style="1" customWidth="1"/>
    <col min="40" max="40" width="12.5703125" style="1" customWidth="1"/>
    <col min="41" max="41" width="12.42578125" style="1" customWidth="1"/>
    <col min="42" max="42" width="11.7109375" style="86" customWidth="1"/>
    <col min="43" max="43" width="13.140625" style="88" customWidth="1"/>
    <col min="44" max="47" width="12.5703125" style="88" customWidth="1"/>
    <col min="48" max="52" width="10.85546875" style="1" customWidth="1"/>
    <col min="53" max="57" width="10.85546875" style="86" customWidth="1"/>
    <col min="58" max="62" width="10.85546875" style="1" customWidth="1"/>
    <col min="63" max="67" width="10.85546875" style="86" customWidth="1"/>
    <col min="68" max="71" width="11.42578125" style="86" customWidth="1"/>
    <col min="72" max="72" width="11.28515625" style="1" customWidth="1"/>
    <col min="73" max="73" width="12.140625" style="1" customWidth="1"/>
    <col min="74" max="74" width="11.85546875" style="1" customWidth="1"/>
    <col min="75" max="75" width="11.140625" style="1" customWidth="1"/>
    <col min="76" max="76" width="11.28515625" style="1" customWidth="1"/>
    <col min="77" max="81" width="11.28515625" style="86" customWidth="1"/>
    <col min="82" max="83" width="11.140625" style="1" customWidth="1"/>
    <col min="84" max="84" width="11.42578125" style="1" customWidth="1"/>
    <col min="85" max="85" width="11" style="1" customWidth="1"/>
    <col min="86" max="86" width="11.28515625" style="1" customWidth="1"/>
    <col min="87" max="91" width="10.85546875" style="86" customWidth="1"/>
    <col min="92" max="94" width="8.85546875" style="1" customWidth="1"/>
    <col min="95" max="95" width="8.85546875" style="86" customWidth="1"/>
    <col min="96" max="96" width="8.42578125" style="86" customWidth="1"/>
    <col min="97" max="99" width="8.85546875" style="86" customWidth="1"/>
    <col min="100" max="102" width="9" style="86" customWidth="1"/>
    <col min="103" max="103" width="9.42578125" style="86" customWidth="1"/>
    <col min="104" max="105" width="9.7109375" style="86" customWidth="1"/>
    <col min="106" max="106" width="10.5703125" style="86" customWidth="1"/>
    <col min="107" max="108" width="10.7109375" style="86" customWidth="1"/>
    <col min="109" max="109" width="15.5703125" style="1" customWidth="1"/>
    <col min="110" max="110" width="14.42578125" style="1" customWidth="1"/>
    <col min="111" max="111" width="11.140625" style="1" customWidth="1"/>
    <col min="112" max="112" width="11.85546875" style="1" customWidth="1"/>
    <col min="113" max="113" width="11" style="1" customWidth="1"/>
    <col min="114" max="114" width="10.42578125" style="1" customWidth="1"/>
    <col min="115" max="115" width="9.140625" style="1" customWidth="1"/>
    <col min="116" max="116" width="10" style="1" customWidth="1"/>
    <col min="117" max="118" width="9.42578125" style="1" customWidth="1"/>
    <col min="119" max="119" width="9.140625" style="1" customWidth="1"/>
    <col min="120" max="120" width="10" style="1" customWidth="1"/>
    <col min="121" max="123" width="9.42578125" style="1" customWidth="1"/>
    <col min="124" max="16384" width="9.140625" style="1"/>
  </cols>
  <sheetData>
    <row r="1" spans="1:126" ht="16.5" thickBot="1" x14ac:dyDescent="0.3">
      <c r="A1" s="748" t="s">
        <v>244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748"/>
      <c r="M1" s="748"/>
      <c r="N1" s="748"/>
      <c r="O1" s="748"/>
      <c r="P1" s="748"/>
      <c r="Q1" s="748"/>
      <c r="R1" s="748"/>
      <c r="S1" s="748"/>
      <c r="T1" s="748"/>
      <c r="U1" s="748"/>
      <c r="V1" s="748"/>
      <c r="W1" s="748"/>
      <c r="X1" s="748"/>
      <c r="Y1" s="748"/>
      <c r="Z1" s="748"/>
      <c r="AA1" s="748"/>
      <c r="AB1" s="748"/>
      <c r="AC1" s="748"/>
      <c r="AD1" s="293"/>
      <c r="AE1" s="293"/>
    </row>
    <row r="2" spans="1:126" ht="97.5" customHeight="1" thickBot="1" x14ac:dyDescent="0.3">
      <c r="A2" s="744"/>
      <c r="B2" s="745"/>
      <c r="C2" s="734" t="s">
        <v>61</v>
      </c>
      <c r="D2" s="735"/>
      <c r="E2" s="735"/>
      <c r="F2" s="735"/>
      <c r="G2" s="735"/>
      <c r="H2" s="735"/>
      <c r="I2" s="735"/>
      <c r="J2" s="736"/>
      <c r="K2" s="734" t="s">
        <v>179</v>
      </c>
      <c r="L2" s="735"/>
      <c r="M2" s="736"/>
      <c r="N2" s="734" t="s">
        <v>62</v>
      </c>
      <c r="O2" s="735"/>
      <c r="P2" s="735"/>
      <c r="Q2" s="735"/>
      <c r="R2" s="735"/>
      <c r="S2" s="735"/>
      <c r="T2" s="735"/>
      <c r="U2" s="736"/>
      <c r="V2" s="734" t="s">
        <v>63</v>
      </c>
      <c r="W2" s="735"/>
      <c r="X2" s="735"/>
      <c r="Y2" s="735"/>
      <c r="Z2" s="735"/>
      <c r="AA2" s="735"/>
      <c r="AB2" s="735"/>
      <c r="AC2" s="735"/>
      <c r="AD2" s="735"/>
      <c r="AE2" s="736"/>
      <c r="AF2" s="734" t="s">
        <v>181</v>
      </c>
      <c r="AG2" s="735"/>
      <c r="AH2" s="736"/>
      <c r="AI2" s="734" t="s">
        <v>182</v>
      </c>
      <c r="AJ2" s="735"/>
      <c r="AK2" s="736"/>
      <c r="AL2" s="734" t="s">
        <v>246</v>
      </c>
      <c r="AM2" s="735"/>
      <c r="AN2" s="735"/>
      <c r="AO2" s="735"/>
      <c r="AP2" s="735"/>
      <c r="AQ2" s="735"/>
      <c r="AR2" s="735"/>
      <c r="AS2" s="735"/>
      <c r="AT2" s="735"/>
      <c r="AU2" s="736"/>
      <c r="AV2" s="734" t="s">
        <v>248</v>
      </c>
      <c r="AW2" s="735"/>
      <c r="AX2" s="735"/>
      <c r="AY2" s="735"/>
      <c r="AZ2" s="735"/>
      <c r="BA2" s="735"/>
      <c r="BB2" s="735"/>
      <c r="BC2" s="735"/>
      <c r="BD2" s="735"/>
      <c r="BE2" s="736"/>
      <c r="BF2" s="734" t="s">
        <v>249</v>
      </c>
      <c r="BG2" s="735"/>
      <c r="BH2" s="735"/>
      <c r="BI2" s="735"/>
      <c r="BJ2" s="735"/>
      <c r="BK2" s="735"/>
      <c r="BL2" s="735"/>
      <c r="BM2" s="735"/>
      <c r="BN2" s="735"/>
      <c r="BO2" s="736"/>
      <c r="BP2" s="734" t="s">
        <v>250</v>
      </c>
      <c r="BQ2" s="735"/>
      <c r="BR2" s="736"/>
      <c r="BS2" s="756" t="s">
        <v>340</v>
      </c>
      <c r="BT2" s="735" t="s">
        <v>253</v>
      </c>
      <c r="BU2" s="735"/>
      <c r="BV2" s="735"/>
      <c r="BW2" s="735"/>
      <c r="BX2" s="735"/>
      <c r="BY2" s="735"/>
      <c r="BZ2" s="735"/>
      <c r="CA2" s="735"/>
      <c r="CB2" s="735"/>
      <c r="CC2" s="735"/>
      <c r="CD2" s="734" t="s">
        <v>252</v>
      </c>
      <c r="CE2" s="735"/>
      <c r="CF2" s="735"/>
      <c r="CG2" s="735"/>
      <c r="CH2" s="735"/>
      <c r="CI2" s="735"/>
      <c r="CJ2" s="735"/>
      <c r="CK2" s="735"/>
      <c r="CL2" s="735"/>
      <c r="CM2" s="736"/>
      <c r="CN2" s="734" t="s">
        <v>254</v>
      </c>
      <c r="CO2" s="735"/>
      <c r="CP2" s="735"/>
      <c r="CQ2" s="735"/>
      <c r="CR2" s="735"/>
      <c r="CS2" s="735"/>
      <c r="CT2" s="735"/>
      <c r="CU2" s="736"/>
      <c r="CV2" s="734" t="s">
        <v>255</v>
      </c>
      <c r="CW2" s="735"/>
      <c r="CX2" s="736"/>
      <c r="CY2" s="734" t="s">
        <v>256</v>
      </c>
      <c r="CZ2" s="735"/>
      <c r="DA2" s="736"/>
      <c r="DB2" s="734" t="s">
        <v>257</v>
      </c>
      <c r="DC2" s="735"/>
      <c r="DD2" s="736"/>
      <c r="DE2" s="752" t="s">
        <v>364</v>
      </c>
      <c r="DF2" s="752" t="s">
        <v>365</v>
      </c>
      <c r="DG2" s="734" t="s">
        <v>193</v>
      </c>
      <c r="DH2" s="736"/>
      <c r="DI2" s="754" t="s">
        <v>191</v>
      </c>
      <c r="DJ2" s="755"/>
      <c r="DK2" s="754" t="s">
        <v>190</v>
      </c>
      <c r="DL2" s="758"/>
      <c r="DM2" s="758"/>
      <c r="DN2" s="755"/>
      <c r="DO2" s="754" t="s">
        <v>258</v>
      </c>
      <c r="DP2" s="758"/>
      <c r="DQ2" s="758"/>
      <c r="DR2" s="755"/>
      <c r="DS2" s="754" t="s">
        <v>363</v>
      </c>
      <c r="DT2" s="758"/>
      <c r="DU2" s="758"/>
      <c r="DV2" s="755"/>
    </row>
    <row r="3" spans="1:126" s="5" customFormat="1" ht="34.5" customHeight="1" thickBot="1" x14ac:dyDescent="0.3">
      <c r="A3" s="746"/>
      <c r="B3" s="747"/>
      <c r="C3" s="749"/>
      <c r="D3" s="750"/>
      <c r="E3" s="750"/>
      <c r="F3" s="750"/>
      <c r="G3" s="750"/>
      <c r="H3" s="750"/>
      <c r="I3" s="750"/>
      <c r="J3" s="751"/>
      <c r="K3" s="737"/>
      <c r="L3" s="738"/>
      <c r="M3" s="739"/>
      <c r="N3" s="737"/>
      <c r="O3" s="738"/>
      <c r="P3" s="738"/>
      <c r="Q3" s="738"/>
      <c r="R3" s="738"/>
      <c r="S3" s="738"/>
      <c r="T3" s="738"/>
      <c r="U3" s="739"/>
      <c r="V3" s="737"/>
      <c r="W3" s="738"/>
      <c r="X3" s="738"/>
      <c r="Y3" s="738"/>
      <c r="Z3" s="738"/>
      <c r="AA3" s="738"/>
      <c r="AB3" s="738"/>
      <c r="AC3" s="738"/>
      <c r="AD3" s="738"/>
      <c r="AE3" s="739"/>
      <c r="AF3" s="737"/>
      <c r="AG3" s="738"/>
      <c r="AH3" s="739"/>
      <c r="AI3" s="737"/>
      <c r="AJ3" s="738"/>
      <c r="AK3" s="739"/>
      <c r="AL3" s="737"/>
      <c r="AM3" s="738"/>
      <c r="AN3" s="738"/>
      <c r="AO3" s="738"/>
      <c r="AP3" s="738"/>
      <c r="AQ3" s="738"/>
      <c r="AR3" s="738"/>
      <c r="AS3" s="738"/>
      <c r="AT3" s="738"/>
      <c r="AU3" s="739"/>
      <c r="AV3" s="737"/>
      <c r="AW3" s="738"/>
      <c r="AX3" s="738"/>
      <c r="AY3" s="738"/>
      <c r="AZ3" s="738"/>
      <c r="BA3" s="738"/>
      <c r="BB3" s="738"/>
      <c r="BC3" s="738"/>
      <c r="BD3" s="738"/>
      <c r="BE3" s="739"/>
      <c r="BF3" s="737"/>
      <c r="BG3" s="738"/>
      <c r="BH3" s="738"/>
      <c r="BI3" s="738"/>
      <c r="BJ3" s="738"/>
      <c r="BK3" s="738"/>
      <c r="BL3" s="738"/>
      <c r="BM3" s="738"/>
      <c r="BN3" s="738"/>
      <c r="BO3" s="739"/>
      <c r="BP3" s="749"/>
      <c r="BQ3" s="750"/>
      <c r="BR3" s="751"/>
      <c r="BS3" s="757"/>
      <c r="BT3" s="738"/>
      <c r="BU3" s="738"/>
      <c r="BV3" s="738"/>
      <c r="BW3" s="738"/>
      <c r="BX3" s="738"/>
      <c r="BY3" s="738"/>
      <c r="BZ3" s="738"/>
      <c r="CA3" s="738"/>
      <c r="CB3" s="738"/>
      <c r="CC3" s="738"/>
      <c r="CD3" s="737"/>
      <c r="CE3" s="738"/>
      <c r="CF3" s="738"/>
      <c r="CG3" s="738"/>
      <c r="CH3" s="738"/>
      <c r="CI3" s="738"/>
      <c r="CJ3" s="738"/>
      <c r="CK3" s="738"/>
      <c r="CL3" s="738"/>
      <c r="CM3" s="739"/>
      <c r="CN3" s="737"/>
      <c r="CO3" s="738"/>
      <c r="CP3" s="738"/>
      <c r="CQ3" s="738"/>
      <c r="CR3" s="738"/>
      <c r="CS3" s="738"/>
      <c r="CT3" s="738"/>
      <c r="CU3" s="739"/>
      <c r="CV3" s="737"/>
      <c r="CW3" s="738"/>
      <c r="CX3" s="739"/>
      <c r="CY3" s="737"/>
      <c r="CZ3" s="738"/>
      <c r="DA3" s="739"/>
      <c r="DB3" s="737"/>
      <c r="DC3" s="738"/>
      <c r="DD3" s="739"/>
      <c r="DE3" s="753"/>
      <c r="DF3" s="753"/>
      <c r="DG3" s="749"/>
      <c r="DH3" s="751"/>
      <c r="DI3" s="760"/>
      <c r="DJ3" s="761"/>
      <c r="DK3" s="754" t="s">
        <v>187</v>
      </c>
      <c r="DL3" s="755"/>
      <c r="DM3" s="754" t="s">
        <v>188</v>
      </c>
      <c r="DN3" s="755"/>
      <c r="DO3" s="754" t="s">
        <v>187</v>
      </c>
      <c r="DP3" s="755"/>
      <c r="DQ3" s="754" t="s">
        <v>188</v>
      </c>
      <c r="DR3" s="755"/>
      <c r="DS3" s="754" t="s">
        <v>187</v>
      </c>
      <c r="DT3" s="755"/>
      <c r="DU3" s="754" t="s">
        <v>188</v>
      </c>
      <c r="DV3" s="759"/>
    </row>
    <row r="4" spans="1:126" s="90" customFormat="1" ht="41.25" customHeight="1" thickBot="1" x14ac:dyDescent="0.3">
      <c r="A4" s="74" t="s">
        <v>55</v>
      </c>
      <c r="B4" s="374" t="s">
        <v>0</v>
      </c>
      <c r="C4" s="74" t="s">
        <v>56</v>
      </c>
      <c r="D4" s="74" t="s">
        <v>57</v>
      </c>
      <c r="E4" s="74" t="s">
        <v>58</v>
      </c>
      <c r="F4" s="74" t="s">
        <v>141</v>
      </c>
      <c r="G4" s="375" t="s">
        <v>166</v>
      </c>
      <c r="H4" s="74" t="s">
        <v>178</v>
      </c>
      <c r="I4" s="74" t="s">
        <v>245</v>
      </c>
      <c r="J4" s="74" t="s">
        <v>358</v>
      </c>
      <c r="K4" s="74" t="s">
        <v>178</v>
      </c>
      <c r="L4" s="74" t="s">
        <v>245</v>
      </c>
      <c r="M4" s="74" t="s">
        <v>358</v>
      </c>
      <c r="N4" s="389" t="s">
        <v>56</v>
      </c>
      <c r="O4" s="74" t="s">
        <v>57</v>
      </c>
      <c r="P4" s="389" t="s">
        <v>58</v>
      </c>
      <c r="Q4" s="74" t="s">
        <v>141</v>
      </c>
      <c r="R4" s="74" t="s">
        <v>166</v>
      </c>
      <c r="S4" s="389" t="s">
        <v>178</v>
      </c>
      <c r="T4" s="375" t="s">
        <v>245</v>
      </c>
      <c r="U4" s="74" t="s">
        <v>358</v>
      </c>
      <c r="V4" s="389" t="s">
        <v>59</v>
      </c>
      <c r="W4" s="74" t="s">
        <v>60</v>
      </c>
      <c r="X4" s="389" t="s">
        <v>56</v>
      </c>
      <c r="Y4" s="375" t="s">
        <v>57</v>
      </c>
      <c r="Z4" s="375" t="s">
        <v>58</v>
      </c>
      <c r="AA4" s="74" t="s">
        <v>141</v>
      </c>
      <c r="AB4" s="389" t="s">
        <v>166</v>
      </c>
      <c r="AC4" s="74" t="s">
        <v>178</v>
      </c>
      <c r="AD4" s="389" t="s">
        <v>245</v>
      </c>
      <c r="AE4" s="74" t="s">
        <v>358</v>
      </c>
      <c r="AF4" s="390" t="s">
        <v>178</v>
      </c>
      <c r="AG4" s="375" t="s">
        <v>245</v>
      </c>
      <c r="AH4" s="74" t="s">
        <v>358</v>
      </c>
      <c r="AI4" s="389" t="s">
        <v>178</v>
      </c>
      <c r="AJ4" s="375" t="s">
        <v>245</v>
      </c>
      <c r="AK4" s="74" t="s">
        <v>358</v>
      </c>
      <c r="AL4" s="391" t="s">
        <v>101</v>
      </c>
      <c r="AM4" s="387" t="s">
        <v>102</v>
      </c>
      <c r="AN4" s="391" t="s">
        <v>103</v>
      </c>
      <c r="AO4" s="387" t="s">
        <v>104</v>
      </c>
      <c r="AP4" s="391" t="s">
        <v>105</v>
      </c>
      <c r="AQ4" s="382" t="s">
        <v>176</v>
      </c>
      <c r="AR4" s="382" t="s">
        <v>177</v>
      </c>
      <c r="AS4" s="387" t="s">
        <v>183</v>
      </c>
      <c r="AT4" s="391" t="s">
        <v>247</v>
      </c>
      <c r="AU4" s="387" t="s">
        <v>359</v>
      </c>
      <c r="AV4" s="392" t="s">
        <v>101</v>
      </c>
      <c r="AW4" s="387" t="s">
        <v>102</v>
      </c>
      <c r="AX4" s="391" t="s">
        <v>103</v>
      </c>
      <c r="AY4" s="387" t="s">
        <v>104</v>
      </c>
      <c r="AZ4" s="391" t="s">
        <v>105</v>
      </c>
      <c r="BA4" s="387" t="s">
        <v>176</v>
      </c>
      <c r="BB4" s="387" t="s">
        <v>177</v>
      </c>
      <c r="BC4" s="387" t="s">
        <v>183</v>
      </c>
      <c r="BD4" s="387" t="s">
        <v>247</v>
      </c>
      <c r="BE4" s="392" t="s">
        <v>360</v>
      </c>
      <c r="BF4" s="392" t="s">
        <v>101</v>
      </c>
      <c r="BG4" s="391" t="s">
        <v>102</v>
      </c>
      <c r="BH4" s="382" t="s">
        <v>103</v>
      </c>
      <c r="BI4" s="387" t="s">
        <v>104</v>
      </c>
      <c r="BJ4" s="391" t="s">
        <v>105</v>
      </c>
      <c r="BK4" s="382" t="s">
        <v>176</v>
      </c>
      <c r="BL4" s="387" t="s">
        <v>177</v>
      </c>
      <c r="BM4" s="387" t="s">
        <v>183</v>
      </c>
      <c r="BN4" s="391" t="s">
        <v>247</v>
      </c>
      <c r="BO4" s="387" t="s">
        <v>359</v>
      </c>
      <c r="BP4" s="392" t="s">
        <v>184</v>
      </c>
      <c r="BQ4" s="382" t="s">
        <v>251</v>
      </c>
      <c r="BR4" s="387" t="s">
        <v>361</v>
      </c>
      <c r="BS4" s="392" t="s">
        <v>361</v>
      </c>
      <c r="BT4" s="387" t="s">
        <v>101</v>
      </c>
      <c r="BU4" s="387" t="s">
        <v>102</v>
      </c>
      <c r="BV4" s="391" t="s">
        <v>103</v>
      </c>
      <c r="BW4" s="382" t="s">
        <v>104</v>
      </c>
      <c r="BX4" s="382" t="s">
        <v>106</v>
      </c>
      <c r="BY4" s="382" t="s">
        <v>176</v>
      </c>
      <c r="BZ4" s="377" t="s">
        <v>177</v>
      </c>
      <c r="CA4" s="376" t="s">
        <v>183</v>
      </c>
      <c r="CB4" s="391" t="s">
        <v>247</v>
      </c>
      <c r="CC4" s="387" t="s">
        <v>362</v>
      </c>
      <c r="CD4" s="392" t="s">
        <v>101</v>
      </c>
      <c r="CE4" s="392" t="s">
        <v>102</v>
      </c>
      <c r="CF4" s="387" t="s">
        <v>103</v>
      </c>
      <c r="CG4" s="387" t="s">
        <v>104</v>
      </c>
      <c r="CH4" s="382" t="s">
        <v>106</v>
      </c>
      <c r="CI4" s="387" t="s">
        <v>176</v>
      </c>
      <c r="CJ4" s="392" t="s">
        <v>177</v>
      </c>
      <c r="CK4" s="387" t="s">
        <v>183</v>
      </c>
      <c r="CL4" s="392" t="s">
        <v>247</v>
      </c>
      <c r="CM4" s="392" t="s">
        <v>360</v>
      </c>
      <c r="CN4" s="389" t="s">
        <v>56</v>
      </c>
      <c r="CO4" s="74" t="s">
        <v>185</v>
      </c>
      <c r="CP4" s="74" t="s">
        <v>58</v>
      </c>
      <c r="CQ4" s="74" t="s">
        <v>141</v>
      </c>
      <c r="CR4" s="74" t="s">
        <v>166</v>
      </c>
      <c r="CS4" s="375" t="s">
        <v>178</v>
      </c>
      <c r="CT4" s="74" t="s">
        <v>245</v>
      </c>
      <c r="CU4" s="74" t="s">
        <v>358</v>
      </c>
      <c r="CV4" s="389" t="s">
        <v>178</v>
      </c>
      <c r="CW4" s="375" t="s">
        <v>245</v>
      </c>
      <c r="CX4" s="74" t="s">
        <v>358</v>
      </c>
      <c r="CY4" s="390" t="s">
        <v>178</v>
      </c>
      <c r="CZ4" s="390" t="s">
        <v>245</v>
      </c>
      <c r="DA4" s="74" t="s">
        <v>357</v>
      </c>
      <c r="DB4" s="390" t="s">
        <v>178</v>
      </c>
      <c r="DC4" s="74" t="s">
        <v>245</v>
      </c>
      <c r="DD4" s="74" t="s">
        <v>358</v>
      </c>
      <c r="DE4" s="751"/>
      <c r="DF4" s="749"/>
      <c r="DG4" s="387" t="s">
        <v>186</v>
      </c>
      <c r="DH4" s="385" t="s">
        <v>189</v>
      </c>
      <c r="DI4" s="382" t="s">
        <v>186</v>
      </c>
      <c r="DJ4" s="383" t="s">
        <v>189</v>
      </c>
      <c r="DK4" s="381" t="s">
        <v>186</v>
      </c>
      <c r="DL4" s="378" t="s">
        <v>189</v>
      </c>
      <c r="DM4" s="90" t="s">
        <v>186</v>
      </c>
      <c r="DN4" s="378" t="s">
        <v>189</v>
      </c>
      <c r="DO4" s="378" t="s">
        <v>186</v>
      </c>
      <c r="DP4" s="90" t="s">
        <v>189</v>
      </c>
      <c r="DQ4" s="378" t="s">
        <v>186</v>
      </c>
      <c r="DR4" s="384" t="s">
        <v>189</v>
      </c>
      <c r="DS4" s="378" t="s">
        <v>186</v>
      </c>
      <c r="DT4" s="378" t="s">
        <v>189</v>
      </c>
      <c r="DU4" s="378" t="s">
        <v>186</v>
      </c>
      <c r="DV4" s="378" t="s">
        <v>189</v>
      </c>
    </row>
    <row r="5" spans="1:126" s="6" customFormat="1" x14ac:dyDescent="0.25">
      <c r="A5" s="325">
        <v>1</v>
      </c>
      <c r="B5" s="20" t="s">
        <v>1</v>
      </c>
      <c r="C5" s="331">
        <v>0</v>
      </c>
      <c r="D5" s="332">
        <v>0</v>
      </c>
      <c r="E5" s="332">
        <v>0</v>
      </c>
      <c r="F5" s="332">
        <v>2</v>
      </c>
      <c r="G5" s="332">
        <v>8</v>
      </c>
      <c r="H5" s="333">
        <v>11</v>
      </c>
      <c r="I5" s="332">
        <v>9</v>
      </c>
      <c r="J5" s="593">
        <v>9</v>
      </c>
      <c r="K5" s="334">
        <v>22</v>
      </c>
      <c r="L5" s="332">
        <v>24</v>
      </c>
      <c r="M5" s="592">
        <v>24</v>
      </c>
      <c r="N5" s="335">
        <v>71</v>
      </c>
      <c r="O5" s="332">
        <v>159</v>
      </c>
      <c r="P5" s="332">
        <v>182</v>
      </c>
      <c r="Q5" s="332">
        <v>215</v>
      </c>
      <c r="R5" s="332">
        <v>169</v>
      </c>
      <c r="S5" s="333">
        <v>200</v>
      </c>
      <c r="T5" s="332">
        <v>193</v>
      </c>
      <c r="U5" s="593">
        <v>342</v>
      </c>
      <c r="V5" s="335">
        <v>36</v>
      </c>
      <c r="W5" s="332">
        <v>18</v>
      </c>
      <c r="X5" s="332">
        <v>14</v>
      </c>
      <c r="Y5" s="332">
        <v>48</v>
      </c>
      <c r="Z5" s="332">
        <v>41</v>
      </c>
      <c r="AA5" s="332">
        <v>61</v>
      </c>
      <c r="AB5" s="332">
        <v>8</v>
      </c>
      <c r="AC5" s="333">
        <v>13</v>
      </c>
      <c r="AD5" s="332">
        <v>43</v>
      </c>
      <c r="AE5" s="592">
        <v>23</v>
      </c>
      <c r="AF5" s="336">
        <v>0</v>
      </c>
      <c r="AG5" s="337">
        <v>0</v>
      </c>
      <c r="AH5" s="353">
        <v>285</v>
      </c>
      <c r="AI5" s="334">
        <v>39</v>
      </c>
      <c r="AJ5" s="332">
        <v>54</v>
      </c>
      <c r="AK5" s="592">
        <v>43</v>
      </c>
      <c r="AL5" s="338">
        <v>30.214682898788283</v>
      </c>
      <c r="AM5" s="339">
        <v>43.75330817695972</v>
      </c>
      <c r="AN5" s="339">
        <v>52.42571186276686</v>
      </c>
      <c r="AO5" s="339">
        <v>57.099845760695729</v>
      </c>
      <c r="AP5" s="339">
        <v>51.358558004792229</v>
      </c>
      <c r="AQ5" s="339">
        <v>53.243863153880746</v>
      </c>
      <c r="AR5" s="340">
        <v>61.268860165849944</v>
      </c>
      <c r="AS5" s="339">
        <v>68.255160756057165</v>
      </c>
      <c r="AT5" s="339">
        <v>64.849999999999994</v>
      </c>
      <c r="AU5" s="588">
        <v>63.35</v>
      </c>
      <c r="AV5" s="341">
        <v>288296.59478318278</v>
      </c>
      <c r="AW5" s="342">
        <v>276380.04336913279</v>
      </c>
      <c r="AX5" s="342">
        <v>348383.04847439687</v>
      </c>
      <c r="AY5" s="342">
        <v>578872.63020699937</v>
      </c>
      <c r="AZ5" s="342">
        <v>480640.40614452964</v>
      </c>
      <c r="BA5" s="342">
        <v>531893.67163533508</v>
      </c>
      <c r="BB5" s="343">
        <v>564084.72347909235</v>
      </c>
      <c r="BC5" s="342">
        <v>663415.40457937063</v>
      </c>
      <c r="BD5" s="342">
        <v>517934</v>
      </c>
      <c r="BE5" s="577">
        <v>552690</v>
      </c>
      <c r="BF5" s="341">
        <v>16173.783871463453</v>
      </c>
      <c r="BG5" s="342">
        <v>14348.239338421523</v>
      </c>
      <c r="BH5" s="342">
        <v>22367.544863148189</v>
      </c>
      <c r="BI5" s="342">
        <v>55403.782562421387</v>
      </c>
      <c r="BJ5" s="342">
        <v>76113.68176618233</v>
      </c>
      <c r="BK5" s="342">
        <v>98158.234728316864</v>
      </c>
      <c r="BL5" s="342">
        <v>20002.731913876414</v>
      </c>
      <c r="BM5" s="343">
        <v>22741.760149344627</v>
      </c>
      <c r="BN5" s="342">
        <v>14538</v>
      </c>
      <c r="BO5" s="577">
        <v>26595</v>
      </c>
      <c r="BP5" s="344">
        <v>128055.61721333402</v>
      </c>
      <c r="BQ5" s="342">
        <v>95883</v>
      </c>
      <c r="BR5" s="577">
        <v>107811</v>
      </c>
      <c r="BS5" s="570">
        <f>(BR5-BQ5)/BQ5</f>
        <v>0.12440161446763243</v>
      </c>
      <c r="BT5" s="345">
        <f t="shared" ref="BT5:CC5" si="0">BF5/AV5</f>
        <v>5.6101196351719514E-2</v>
      </c>
      <c r="BU5" s="346">
        <f t="shared" si="0"/>
        <v>5.1914889235537297E-2</v>
      </c>
      <c r="BV5" s="346">
        <f t="shared" si="0"/>
        <v>6.4203884089934438E-2</v>
      </c>
      <c r="BW5" s="346">
        <f t="shared" si="0"/>
        <v>9.5709798099470555E-2</v>
      </c>
      <c r="BX5" s="346">
        <f t="shared" si="0"/>
        <v>0.15835889116508189</v>
      </c>
      <c r="BY5" s="346">
        <f t="shared" si="0"/>
        <v>0.18454484413496444</v>
      </c>
      <c r="BZ5" s="346">
        <f t="shared" si="0"/>
        <v>3.5460509886717062E-2</v>
      </c>
      <c r="CA5" s="347">
        <f t="shared" si="0"/>
        <v>3.4279819238993592E-2</v>
      </c>
      <c r="CB5" s="346">
        <f t="shared" si="0"/>
        <v>2.8069213451907001E-2</v>
      </c>
      <c r="CC5" s="351">
        <f t="shared" si="0"/>
        <v>4.8119198827552515E-2</v>
      </c>
      <c r="CD5" s="335" t="s">
        <v>107</v>
      </c>
      <c r="CE5" s="348">
        <f t="shared" ref="CE5:CM5" si="1">(BU5-BT5)*100</f>
        <v>-0.41863071161822168</v>
      </c>
      <c r="CF5" s="348">
        <f t="shared" si="1"/>
        <v>1.2288994854397142</v>
      </c>
      <c r="CG5" s="348">
        <f t="shared" si="1"/>
        <v>3.150591400953612</v>
      </c>
      <c r="CH5" s="348">
        <f t="shared" si="1"/>
        <v>6.2649093065611341</v>
      </c>
      <c r="CI5" s="348">
        <f t="shared" si="1"/>
        <v>2.6185952969882549</v>
      </c>
      <c r="CJ5" s="348">
        <f t="shared" si="1"/>
        <v>-14.908433424824738</v>
      </c>
      <c r="CK5" s="349">
        <f t="shared" si="1"/>
        <v>-0.11806906477234702</v>
      </c>
      <c r="CL5" s="348">
        <f t="shared" si="1"/>
        <v>-0.62106057870865916</v>
      </c>
      <c r="CM5" s="559">
        <f t="shared" si="1"/>
        <v>2.0049985375645516</v>
      </c>
      <c r="CN5" s="345">
        <f t="shared" ref="CN5:CU5" si="2">X5/N5</f>
        <v>0.19718309859154928</v>
      </c>
      <c r="CO5" s="346">
        <f t="shared" si="2"/>
        <v>0.30188679245283018</v>
      </c>
      <c r="CP5" s="346">
        <f t="shared" si="2"/>
        <v>0.22527472527472528</v>
      </c>
      <c r="CQ5" s="346">
        <f t="shared" si="2"/>
        <v>0.28372093023255812</v>
      </c>
      <c r="CR5" s="346">
        <f t="shared" si="2"/>
        <v>4.7337278106508875E-2</v>
      </c>
      <c r="CS5" s="347">
        <f t="shared" si="2"/>
        <v>6.5000000000000002E-2</v>
      </c>
      <c r="CT5" s="346">
        <f t="shared" si="2"/>
        <v>0.22279792746113988</v>
      </c>
      <c r="CU5" s="158">
        <f t="shared" si="2"/>
        <v>6.725146198830409E-2</v>
      </c>
      <c r="CV5" s="350">
        <f>AF5/S5</f>
        <v>0</v>
      </c>
      <c r="CW5" s="346">
        <f>AG5/T5</f>
        <v>0</v>
      </c>
      <c r="CX5" s="158">
        <f>AH5/U5</f>
        <v>0.83333333333333337</v>
      </c>
      <c r="CY5" s="350">
        <f>AI5/S5</f>
        <v>0.19500000000000001</v>
      </c>
      <c r="CZ5" s="346">
        <f>AJ5/T5</f>
        <v>0.27979274611398963</v>
      </c>
      <c r="DA5" s="351">
        <f>AK5/U5</f>
        <v>0.12573099415204678</v>
      </c>
      <c r="DB5" s="350">
        <f>(AC5+AF5+AI5)/S5</f>
        <v>0.26</v>
      </c>
      <c r="DC5" s="346">
        <f>(AD5+AG5+AJ5)/T5</f>
        <v>0.50259067357512954</v>
      </c>
      <c r="DD5" s="158">
        <f>(AE5+AH5+AK5)/U5</f>
        <v>1.0263157894736843</v>
      </c>
      <c r="DE5" s="547">
        <f>(AU5-AT5)/AT5</f>
        <v>-2.3130300693908912E-2</v>
      </c>
      <c r="DF5" s="547">
        <f>(U5-T5)/T5</f>
        <v>0.772020725388601</v>
      </c>
      <c r="DG5" s="541" t="s">
        <v>192</v>
      </c>
      <c r="DH5" s="351"/>
      <c r="DI5" s="352"/>
      <c r="DJ5" s="353" t="s">
        <v>192</v>
      </c>
      <c r="DK5" s="354"/>
      <c r="DL5" s="337" t="s">
        <v>192</v>
      </c>
      <c r="DM5" s="337" t="s">
        <v>192</v>
      </c>
      <c r="DN5" s="353"/>
      <c r="DO5" s="354"/>
      <c r="DP5" s="337" t="s">
        <v>192</v>
      </c>
      <c r="DQ5" s="337" t="s">
        <v>192</v>
      </c>
      <c r="DR5" s="353"/>
      <c r="DS5" s="354" t="s">
        <v>192</v>
      </c>
      <c r="DT5" s="337"/>
      <c r="DU5" s="169"/>
      <c r="DV5" s="353" t="s">
        <v>192</v>
      </c>
    </row>
    <row r="6" spans="1:126" s="532" customFormat="1" ht="16.5" customHeight="1" x14ac:dyDescent="0.25">
      <c r="A6" s="326">
        <v>2</v>
      </c>
      <c r="B6" s="21" t="s">
        <v>2</v>
      </c>
      <c r="C6" s="22">
        <v>1</v>
      </c>
      <c r="D6" s="23">
        <v>1</v>
      </c>
      <c r="E6" s="23">
        <v>1</v>
      </c>
      <c r="F6" s="23">
        <v>1</v>
      </c>
      <c r="G6" s="23">
        <v>2</v>
      </c>
      <c r="H6" s="51">
        <v>0</v>
      </c>
      <c r="I6" s="23">
        <v>0</v>
      </c>
      <c r="J6" s="24">
        <v>0</v>
      </c>
      <c r="K6" s="237">
        <v>2</v>
      </c>
      <c r="L6" s="23">
        <v>2</v>
      </c>
      <c r="M6" s="24">
        <v>2</v>
      </c>
      <c r="N6" s="242">
        <v>1</v>
      </c>
      <c r="O6" s="23">
        <v>1</v>
      </c>
      <c r="P6" s="23">
        <v>1</v>
      </c>
      <c r="Q6" s="23">
        <v>2</v>
      </c>
      <c r="R6" s="23">
        <v>4</v>
      </c>
      <c r="S6" s="51">
        <v>2</v>
      </c>
      <c r="T6" s="23">
        <v>4</v>
      </c>
      <c r="U6" s="24">
        <v>6</v>
      </c>
      <c r="V6" s="242">
        <v>0</v>
      </c>
      <c r="W6" s="23">
        <v>0</v>
      </c>
      <c r="X6" s="23">
        <v>0</v>
      </c>
      <c r="Y6" s="23">
        <v>0</v>
      </c>
      <c r="Z6" s="23">
        <v>0</v>
      </c>
      <c r="AA6" s="23">
        <v>0</v>
      </c>
      <c r="AB6" s="23">
        <v>0</v>
      </c>
      <c r="AC6" s="51">
        <v>0</v>
      </c>
      <c r="AD6" s="23">
        <v>0</v>
      </c>
      <c r="AE6" s="24">
        <v>0</v>
      </c>
      <c r="AF6" s="237">
        <v>0</v>
      </c>
      <c r="AG6" s="23">
        <v>0</v>
      </c>
      <c r="AH6" s="24">
        <v>0</v>
      </c>
      <c r="AI6" s="237">
        <v>0</v>
      </c>
      <c r="AJ6" s="23">
        <v>0</v>
      </c>
      <c r="AK6" s="24">
        <v>0</v>
      </c>
      <c r="AL6" s="246"/>
      <c r="AM6" s="50" t="s">
        <v>259</v>
      </c>
      <c r="AN6" s="50" t="s">
        <v>262</v>
      </c>
      <c r="AO6" s="50" t="s">
        <v>311</v>
      </c>
      <c r="AP6" s="50" t="s">
        <v>311</v>
      </c>
      <c r="AQ6" s="50" t="s">
        <v>311</v>
      </c>
      <c r="AR6" s="80" t="s">
        <v>330</v>
      </c>
      <c r="AS6" s="50" t="s">
        <v>338</v>
      </c>
      <c r="AT6" s="50" t="s">
        <v>311</v>
      </c>
      <c r="AU6" s="583" t="s">
        <v>398</v>
      </c>
      <c r="AV6" s="250"/>
      <c r="AW6" s="25"/>
      <c r="AX6" s="25">
        <v>8083.334756205144</v>
      </c>
      <c r="AY6" s="25">
        <v>11062.828327670304</v>
      </c>
      <c r="AZ6" s="25">
        <v>8458.9729142122123</v>
      </c>
      <c r="BA6" s="25">
        <v>8112.3044262696285</v>
      </c>
      <c r="BB6" s="97">
        <v>9309.8502569706488</v>
      </c>
      <c r="BC6" s="25">
        <v>9641.5643621834824</v>
      </c>
      <c r="BD6" s="25">
        <v>8864</v>
      </c>
      <c r="BE6" s="568">
        <v>9796</v>
      </c>
      <c r="BF6" s="250"/>
      <c r="BG6" s="25"/>
      <c r="BH6" s="25">
        <v>141.86031952009381</v>
      </c>
      <c r="BI6" s="25">
        <v>47.367402575967127</v>
      </c>
      <c r="BJ6" s="25">
        <v>366.85903893546418</v>
      </c>
      <c r="BK6" s="25">
        <v>180.54820405120063</v>
      </c>
      <c r="BL6" s="25">
        <v>64.029231478477641</v>
      </c>
      <c r="BM6" s="97">
        <v>49.330965674640446</v>
      </c>
      <c r="BN6" s="25">
        <v>64.27</v>
      </c>
      <c r="BO6" s="568">
        <v>432</v>
      </c>
      <c r="BP6" s="221">
        <v>49.330965674640446</v>
      </c>
      <c r="BQ6" s="25">
        <v>64.27</v>
      </c>
      <c r="BR6" s="568">
        <v>458</v>
      </c>
      <c r="BS6" s="159">
        <f t="shared" ref="BS6:BS69" si="3">(BR6-BQ6)/BQ6</f>
        <v>6.1261864011202745</v>
      </c>
      <c r="BT6" s="261"/>
      <c r="BU6" s="27"/>
      <c r="BV6" s="27">
        <f t="shared" ref="BV6:CB6" si="4">BH6/AX6</f>
        <v>1.7549727160711143E-2</v>
      </c>
      <c r="BW6" s="27">
        <f t="shared" si="4"/>
        <v>4.2816720257234722E-3</v>
      </c>
      <c r="BX6" s="27">
        <f t="shared" si="4"/>
        <v>4.336921783010933E-2</v>
      </c>
      <c r="BY6" s="27">
        <f t="shared" si="4"/>
        <v>2.2256093283006161E-2</v>
      </c>
      <c r="BZ6" s="27">
        <f t="shared" si="4"/>
        <v>6.8775790921595603E-3</v>
      </c>
      <c r="CA6" s="98">
        <f t="shared" si="4"/>
        <v>5.1164897957978964E-3</v>
      </c>
      <c r="CB6" s="27">
        <f t="shared" si="4"/>
        <v>7.2506768953068583E-3</v>
      </c>
      <c r="CC6" s="28">
        <f t="shared" ref="CC6:CC71" si="5">BO6/BE6</f>
        <v>4.4099632503062473E-2</v>
      </c>
      <c r="CD6" s="242" t="s">
        <v>107</v>
      </c>
      <c r="CE6" s="29"/>
      <c r="CF6" s="29"/>
      <c r="CG6" s="29">
        <f t="shared" ref="CG6:CL6" si="6">(BW6-BV6)*100</f>
        <v>-1.3268055134987671</v>
      </c>
      <c r="CH6" s="29">
        <f t="shared" si="6"/>
        <v>3.9087545804385857</v>
      </c>
      <c r="CI6" s="29">
        <f t="shared" si="6"/>
        <v>-2.1113124547103168</v>
      </c>
      <c r="CJ6" s="29">
        <f t="shared" si="6"/>
        <v>-1.5378514190846602</v>
      </c>
      <c r="CK6" s="99">
        <f t="shared" si="6"/>
        <v>-0.17610892963616639</v>
      </c>
      <c r="CL6" s="29">
        <f t="shared" si="6"/>
        <v>0.21341870995089618</v>
      </c>
      <c r="CM6" s="560">
        <f t="shared" ref="CM6:CM71" si="7">(CC6-CB6)*100</f>
        <v>3.6848955607755611</v>
      </c>
      <c r="CN6" s="261">
        <f t="shared" ref="CN6:CT6" si="8">X6/N6</f>
        <v>0</v>
      </c>
      <c r="CO6" s="27">
        <f t="shared" si="8"/>
        <v>0</v>
      </c>
      <c r="CP6" s="27">
        <f t="shared" si="8"/>
        <v>0</v>
      </c>
      <c r="CQ6" s="27">
        <f t="shared" si="8"/>
        <v>0</v>
      </c>
      <c r="CR6" s="27">
        <f t="shared" si="8"/>
        <v>0</v>
      </c>
      <c r="CS6" s="98">
        <f t="shared" si="8"/>
        <v>0</v>
      </c>
      <c r="CT6" s="27">
        <f t="shared" si="8"/>
        <v>0</v>
      </c>
      <c r="CU6" s="28">
        <f t="shared" ref="CU6:CU71" si="9">AE6/U6</f>
        <v>0</v>
      </c>
      <c r="CV6" s="267">
        <f t="shared" ref="CV6:CW9" si="10">AF6/S6</f>
        <v>0</v>
      </c>
      <c r="CW6" s="27">
        <f t="shared" si="10"/>
        <v>0</v>
      </c>
      <c r="CX6" s="28">
        <f t="shared" ref="CX6:CX71" si="11">AH6/U6</f>
        <v>0</v>
      </c>
      <c r="CY6" s="261">
        <f t="shared" ref="CY6:CZ9" si="12">AI6/S6</f>
        <v>0</v>
      </c>
      <c r="CZ6" s="27">
        <f t="shared" si="12"/>
        <v>0</v>
      </c>
      <c r="DA6" s="28">
        <f t="shared" ref="DA6:DA71" si="13">AK6/U6</f>
        <v>0</v>
      </c>
      <c r="DB6" s="261">
        <f t="shared" ref="DB6:DC9" si="14">(AC6+AF6+AI6)/S6</f>
        <v>0</v>
      </c>
      <c r="DC6" s="27">
        <f t="shared" si="14"/>
        <v>0</v>
      </c>
      <c r="DD6" s="28">
        <f t="shared" ref="DD6:DD71" si="15">(AE6+AH6+AK6)/U6</f>
        <v>0</v>
      </c>
      <c r="DE6" s="159">
        <v>0</v>
      </c>
      <c r="DF6" s="159">
        <f t="shared" ref="DF6:DF71" si="16">(U6-T6)/T6</f>
        <v>0.5</v>
      </c>
      <c r="DG6" s="261"/>
      <c r="DH6" s="28" t="s">
        <v>192</v>
      </c>
      <c r="DI6" s="26" t="s">
        <v>192</v>
      </c>
      <c r="DJ6" s="24"/>
      <c r="DK6" s="242"/>
      <c r="DL6" s="23" t="s">
        <v>192</v>
      </c>
      <c r="DM6" s="23"/>
      <c r="DN6" s="24" t="s">
        <v>192</v>
      </c>
      <c r="DO6" s="242"/>
      <c r="DP6" s="23" t="s">
        <v>192</v>
      </c>
      <c r="DQ6" s="23"/>
      <c r="DR6" s="24" t="s">
        <v>192</v>
      </c>
      <c r="DS6" s="242"/>
      <c r="DT6" s="23" t="s">
        <v>192</v>
      </c>
      <c r="DU6" s="23"/>
      <c r="DV6" s="24" t="s">
        <v>192</v>
      </c>
    </row>
    <row r="7" spans="1:126" s="6" customFormat="1" x14ac:dyDescent="0.25">
      <c r="A7" s="327">
        <v>3</v>
      </c>
      <c r="B7" s="14" t="s">
        <v>3</v>
      </c>
      <c r="C7" s="2">
        <v>1</v>
      </c>
      <c r="D7" s="3">
        <v>1</v>
      </c>
      <c r="E7" s="3">
        <v>1</v>
      </c>
      <c r="F7" s="3">
        <v>1</v>
      </c>
      <c r="G7" s="3"/>
      <c r="H7" s="75">
        <v>1</v>
      </c>
      <c r="I7" s="3">
        <v>1</v>
      </c>
      <c r="J7" s="594">
        <v>1</v>
      </c>
      <c r="K7" s="238">
        <v>73</v>
      </c>
      <c r="L7" s="3">
        <v>73</v>
      </c>
      <c r="M7" s="4">
        <v>73</v>
      </c>
      <c r="N7" s="194">
        <v>351</v>
      </c>
      <c r="O7" s="3">
        <v>790</v>
      </c>
      <c r="P7" s="3">
        <v>929</v>
      </c>
      <c r="Q7" s="3">
        <v>1630</v>
      </c>
      <c r="R7" s="3"/>
      <c r="S7" s="75">
        <v>1172</v>
      </c>
      <c r="T7" s="3">
        <v>1123</v>
      </c>
      <c r="U7" s="4">
        <v>728</v>
      </c>
      <c r="V7" s="194">
        <v>140</v>
      </c>
      <c r="W7" s="3">
        <v>84</v>
      </c>
      <c r="X7" s="3">
        <v>97</v>
      </c>
      <c r="Y7" s="3">
        <v>173</v>
      </c>
      <c r="Z7" s="3">
        <v>139</v>
      </c>
      <c r="AA7" s="3">
        <v>182</v>
      </c>
      <c r="AB7" s="3"/>
      <c r="AC7" s="75">
        <v>59</v>
      </c>
      <c r="AD7" s="3">
        <v>77</v>
      </c>
      <c r="AE7" s="4">
        <v>62</v>
      </c>
      <c r="AF7" s="238">
        <v>165</v>
      </c>
      <c r="AG7" s="3">
        <v>97</v>
      </c>
      <c r="AH7" s="4">
        <v>96</v>
      </c>
      <c r="AI7" s="238">
        <v>9</v>
      </c>
      <c r="AJ7" s="3">
        <v>2</v>
      </c>
      <c r="AK7" s="4">
        <v>14</v>
      </c>
      <c r="AL7" s="247">
        <v>29.638419815481981</v>
      </c>
      <c r="AM7" s="30">
        <v>35.130705004524735</v>
      </c>
      <c r="AN7" s="30">
        <v>47.538147193243063</v>
      </c>
      <c r="AO7" s="30">
        <v>45.745328711845694</v>
      </c>
      <c r="AP7" s="30">
        <v>48.3064979709848</v>
      </c>
      <c r="AQ7" s="30">
        <v>51.479502108696025</v>
      </c>
      <c r="AR7" s="79"/>
      <c r="AS7" s="30">
        <v>57.81128166601215</v>
      </c>
      <c r="AT7" s="30">
        <v>54.93</v>
      </c>
      <c r="AU7" s="584">
        <v>51.96</v>
      </c>
      <c r="AV7" s="251">
        <v>963749.49488050723</v>
      </c>
      <c r="AW7" s="16">
        <v>1003158.775419605</v>
      </c>
      <c r="AX7" s="16">
        <v>1268510.1393845226</v>
      </c>
      <c r="AY7" s="16">
        <v>1750182.1275917611</v>
      </c>
      <c r="AZ7" s="16">
        <v>1351012.5155804465</v>
      </c>
      <c r="BA7" s="16">
        <v>1526556.4794736514</v>
      </c>
      <c r="BB7" s="117"/>
      <c r="BC7" s="16">
        <v>1787126.9941548426</v>
      </c>
      <c r="BD7" s="16">
        <v>1567465</v>
      </c>
      <c r="BE7" s="578">
        <v>1725022</v>
      </c>
      <c r="BF7" s="251">
        <v>135764.73668334272</v>
      </c>
      <c r="BG7" s="16">
        <v>105794.78773598329</v>
      </c>
      <c r="BH7" s="16">
        <v>131055.03099014804</v>
      </c>
      <c r="BI7" s="16">
        <v>293777.49699774047</v>
      </c>
      <c r="BJ7" s="16">
        <v>384427.23718134785</v>
      </c>
      <c r="BK7" s="16">
        <v>383226.33337317378</v>
      </c>
      <c r="BL7" s="16"/>
      <c r="BM7" s="117">
        <v>30457.993978406499</v>
      </c>
      <c r="BN7" s="16">
        <v>103336</v>
      </c>
      <c r="BO7" s="578">
        <v>172085</v>
      </c>
      <c r="BP7" s="256">
        <v>498097.62038918392</v>
      </c>
      <c r="BQ7" s="16">
        <v>472241</v>
      </c>
      <c r="BR7" s="578">
        <v>495457</v>
      </c>
      <c r="BS7" s="571">
        <f t="shared" si="3"/>
        <v>4.9161339231451738E-2</v>
      </c>
      <c r="BT7" s="262">
        <f t="shared" ref="BT7:BY7" si="17">BF7/AV7</f>
        <v>0.14087139594317072</v>
      </c>
      <c r="BU7" s="32">
        <f t="shared" si="17"/>
        <v>0.10546165804284677</v>
      </c>
      <c r="BV7" s="32">
        <f t="shared" si="17"/>
        <v>0.10331413752335913</v>
      </c>
      <c r="BW7" s="32">
        <f t="shared" si="17"/>
        <v>0.16785538622884713</v>
      </c>
      <c r="BX7" s="32">
        <f t="shared" si="17"/>
        <v>0.28454750251975519</v>
      </c>
      <c r="BY7" s="32">
        <f t="shared" si="17"/>
        <v>0.25103973454379375</v>
      </c>
      <c r="BZ7" s="32"/>
      <c r="CA7" s="118">
        <f>BM7/BC7</f>
        <v>1.7042993630573249E-2</v>
      </c>
      <c r="CB7" s="32">
        <f t="shared" ref="CB7:CB36" si="18">BN7/BD7</f>
        <v>6.5925554956570001E-2</v>
      </c>
      <c r="CC7" s="33">
        <f t="shared" si="5"/>
        <v>9.9758148012025358E-2</v>
      </c>
      <c r="CD7" s="194" t="s">
        <v>107</v>
      </c>
      <c r="CE7" s="34">
        <f t="shared" ref="CE7:CI8" si="19">(BU7-BT7)*100</f>
        <v>-3.5409737900323952</v>
      </c>
      <c r="CF7" s="34">
        <f t="shared" si="19"/>
        <v>-0.21475205194876335</v>
      </c>
      <c r="CG7" s="34">
        <f t="shared" si="19"/>
        <v>6.4541248705487995</v>
      </c>
      <c r="CH7" s="34">
        <f t="shared" si="19"/>
        <v>11.669211629090807</v>
      </c>
      <c r="CI7" s="34">
        <f t="shared" si="19"/>
        <v>-3.3507767975961444</v>
      </c>
      <c r="CJ7" s="34"/>
      <c r="CK7" s="119"/>
      <c r="CL7" s="34">
        <f>(CB7-CA7)*100</f>
        <v>4.8882561325996745</v>
      </c>
      <c r="CM7" s="561">
        <f t="shared" si="7"/>
        <v>3.3832593055455358</v>
      </c>
      <c r="CN7" s="262">
        <f t="shared" ref="CN7:CQ8" si="20">X7/N7</f>
        <v>0.27635327635327633</v>
      </c>
      <c r="CO7" s="32">
        <f t="shared" si="20"/>
        <v>0.2189873417721519</v>
      </c>
      <c r="CP7" s="32">
        <f t="shared" si="20"/>
        <v>0.1496232508073197</v>
      </c>
      <c r="CQ7" s="32">
        <f t="shared" si="20"/>
        <v>0.1116564417177914</v>
      </c>
      <c r="CR7" s="32"/>
      <c r="CS7" s="118">
        <f t="shared" ref="CS7:CT9" si="21">AC7/S7</f>
        <v>5.0341296928327645E-2</v>
      </c>
      <c r="CT7" s="32">
        <f t="shared" si="21"/>
        <v>6.8566340160284955E-2</v>
      </c>
      <c r="CU7" s="33">
        <f t="shared" si="9"/>
        <v>8.5164835164835168E-2</v>
      </c>
      <c r="CV7" s="268">
        <f t="shared" si="10"/>
        <v>0.1407849829351536</v>
      </c>
      <c r="CW7" s="32">
        <f t="shared" si="10"/>
        <v>8.637577916295637E-2</v>
      </c>
      <c r="CX7" s="33">
        <f t="shared" si="11"/>
        <v>0.13186813186813187</v>
      </c>
      <c r="CY7" s="268">
        <f t="shared" si="12"/>
        <v>7.6791808873720134E-3</v>
      </c>
      <c r="CZ7" s="32">
        <f t="shared" si="12"/>
        <v>1.7809439002671415E-3</v>
      </c>
      <c r="DA7" s="33">
        <f t="shared" si="13"/>
        <v>1.9230769230769232E-2</v>
      </c>
      <c r="DB7" s="268">
        <f t="shared" si="14"/>
        <v>0.19880546075085323</v>
      </c>
      <c r="DC7" s="32">
        <f t="shared" si="14"/>
        <v>0.15672306322350846</v>
      </c>
      <c r="DD7" s="33">
        <f t="shared" si="15"/>
        <v>0.23626373626373626</v>
      </c>
      <c r="DE7" s="548">
        <f t="shared" ref="DE7:DE71" si="22">(AU7-AT7)/AT7</f>
        <v>-5.4068814855270327E-2</v>
      </c>
      <c r="DF7" s="548">
        <f t="shared" si="16"/>
        <v>-0.35173642030276048</v>
      </c>
      <c r="DG7" s="262"/>
      <c r="DH7" s="33" t="s">
        <v>192</v>
      </c>
      <c r="DI7" s="31"/>
      <c r="DJ7" s="172"/>
      <c r="DK7" s="188"/>
      <c r="DL7" s="95" t="s">
        <v>192</v>
      </c>
      <c r="DM7" s="95"/>
      <c r="DN7" s="172" t="s">
        <v>192</v>
      </c>
      <c r="DO7" s="188"/>
      <c r="DP7" s="95" t="s">
        <v>192</v>
      </c>
      <c r="DQ7" s="95"/>
      <c r="DR7" s="172" t="s">
        <v>192</v>
      </c>
      <c r="DS7" s="188"/>
      <c r="DT7" s="95" t="s">
        <v>192</v>
      </c>
      <c r="DU7" s="95"/>
      <c r="DV7" s="172" t="s">
        <v>192</v>
      </c>
    </row>
    <row r="8" spans="1:126" s="6" customFormat="1" ht="16.5" customHeight="1" x14ac:dyDescent="0.25">
      <c r="A8" s="327">
        <v>4</v>
      </c>
      <c r="B8" s="14" t="s">
        <v>214</v>
      </c>
      <c r="C8" s="2">
        <v>0</v>
      </c>
      <c r="D8" s="3">
        <v>0</v>
      </c>
      <c r="E8" s="3">
        <v>0</v>
      </c>
      <c r="F8" s="3">
        <v>0</v>
      </c>
      <c r="G8" s="3">
        <v>0</v>
      </c>
      <c r="H8" s="75">
        <v>0</v>
      </c>
      <c r="I8" s="3">
        <v>0</v>
      </c>
      <c r="J8" s="4">
        <v>0</v>
      </c>
      <c r="K8" s="238">
        <v>22</v>
      </c>
      <c r="L8" s="3">
        <v>22</v>
      </c>
      <c r="M8" s="4">
        <v>22</v>
      </c>
      <c r="N8" s="194">
        <v>109</v>
      </c>
      <c r="O8" s="3">
        <v>158</v>
      </c>
      <c r="P8" s="3">
        <v>216</v>
      </c>
      <c r="Q8" s="3">
        <v>348</v>
      </c>
      <c r="R8" s="3">
        <v>357</v>
      </c>
      <c r="S8" s="75">
        <v>135</v>
      </c>
      <c r="T8" s="3">
        <v>11</v>
      </c>
      <c r="U8" s="4">
        <v>139</v>
      </c>
      <c r="V8" s="194">
        <v>85</v>
      </c>
      <c r="W8" s="3">
        <v>60</v>
      </c>
      <c r="X8" s="3">
        <v>40</v>
      </c>
      <c r="Y8" s="3">
        <v>30</v>
      </c>
      <c r="Z8" s="3">
        <v>30</v>
      </c>
      <c r="AA8" s="3">
        <v>12</v>
      </c>
      <c r="AB8" s="3">
        <v>27</v>
      </c>
      <c r="AC8" s="75">
        <v>27</v>
      </c>
      <c r="AD8" s="3">
        <v>6</v>
      </c>
      <c r="AE8" s="4">
        <v>5</v>
      </c>
      <c r="AF8" s="238">
        <v>26</v>
      </c>
      <c r="AG8" s="3">
        <v>15</v>
      </c>
      <c r="AH8" s="4">
        <v>10</v>
      </c>
      <c r="AI8" s="238">
        <v>34</v>
      </c>
      <c r="AJ8" s="3">
        <v>11</v>
      </c>
      <c r="AK8" s="4">
        <v>15</v>
      </c>
      <c r="AL8" s="247">
        <v>28.457436212656731</v>
      </c>
      <c r="AM8" s="30" t="s">
        <v>260</v>
      </c>
      <c r="AN8" s="30">
        <v>43.369132788088855</v>
      </c>
      <c r="AO8" s="30">
        <v>59.063408859369041</v>
      </c>
      <c r="AP8" s="30">
        <v>59.063408859369041</v>
      </c>
      <c r="AQ8" s="30">
        <v>53.48575136168833</v>
      </c>
      <c r="AR8" s="79">
        <v>53.48575136168833</v>
      </c>
      <c r="AS8" s="30">
        <v>53.48575136168833</v>
      </c>
      <c r="AT8" s="30">
        <v>53.49</v>
      </c>
      <c r="AU8" s="584">
        <v>53.49</v>
      </c>
      <c r="AV8" s="251">
        <v>109399.56232463104</v>
      </c>
      <c r="AW8" s="16">
        <v>101497.6721817178</v>
      </c>
      <c r="AX8" s="16">
        <v>179426.51151672445</v>
      </c>
      <c r="AY8" s="16">
        <v>264751.7373264808</v>
      </c>
      <c r="AZ8" s="16">
        <v>273361.83345570031</v>
      </c>
      <c r="BA8" s="16">
        <v>273671.42190425779</v>
      </c>
      <c r="BB8" s="117">
        <v>252271.50101593049</v>
      </c>
      <c r="BC8" s="16">
        <v>267033.66799278319</v>
      </c>
      <c r="BD8" s="16">
        <v>246374.81</v>
      </c>
      <c r="BE8" s="578">
        <v>250453.87</v>
      </c>
      <c r="BF8" s="251">
        <v>21489.049578545371</v>
      </c>
      <c r="BG8" s="16">
        <v>18938.665687730863</v>
      </c>
      <c r="BH8" s="16">
        <v>32615.153015634518</v>
      </c>
      <c r="BI8" s="16">
        <v>49164.518130232609</v>
      </c>
      <c r="BJ8" s="16">
        <v>63833.173971690543</v>
      </c>
      <c r="BK8" s="16">
        <v>78101.689802562309</v>
      </c>
      <c r="BL8" s="16">
        <v>20549.968412245806</v>
      </c>
      <c r="BM8" s="117">
        <v>12412.393782619336</v>
      </c>
      <c r="BN8" s="16">
        <v>6559.49</v>
      </c>
      <c r="BO8" s="578">
        <v>63538.55</v>
      </c>
      <c r="BP8" s="256">
        <v>82412.080750820998</v>
      </c>
      <c r="BQ8" s="16">
        <v>64358.38</v>
      </c>
      <c r="BR8" s="578">
        <v>62796.63</v>
      </c>
      <c r="BS8" s="571">
        <f t="shared" si="3"/>
        <v>-2.4266459161961504E-2</v>
      </c>
      <c r="BT8" s="262">
        <f>BF8/AV8</f>
        <v>0.19642719881071374</v>
      </c>
      <c r="BU8" s="32">
        <f>BG8/AW8</f>
        <v>0.18659211862340797</v>
      </c>
      <c r="BV8" s="32">
        <f t="shared" ref="BV8:BV17" si="23">BH8/AX8</f>
        <v>0.18177443645274483</v>
      </c>
      <c r="BW8" s="32">
        <f>BI8/AY8</f>
        <v>0.18570045517625811</v>
      </c>
      <c r="BX8" s="32">
        <f>BJ8/AZ8</f>
        <v>0.23351165436939109</v>
      </c>
      <c r="BY8" s="32">
        <f>BK8/BA8</f>
        <v>0.28538489426157798</v>
      </c>
      <c r="BZ8" s="32">
        <f>BL8/BB8</f>
        <v>8.145973020927208E-2</v>
      </c>
      <c r="CA8" s="118">
        <f>BM8/BC8</f>
        <v>4.6482504906290661E-2</v>
      </c>
      <c r="CB8" s="32">
        <f t="shared" si="18"/>
        <v>2.6624028649682163E-2</v>
      </c>
      <c r="CC8" s="33">
        <f t="shared" si="5"/>
        <v>0.25369362429895775</v>
      </c>
      <c r="CD8" s="194" t="s">
        <v>107</v>
      </c>
      <c r="CE8" s="34">
        <f t="shared" si="19"/>
        <v>-0.9835080187305778</v>
      </c>
      <c r="CF8" s="34">
        <f t="shared" si="19"/>
        <v>-0.48176821706631401</v>
      </c>
      <c r="CG8" s="34">
        <f t="shared" si="19"/>
        <v>0.39260187235132804</v>
      </c>
      <c r="CH8" s="34">
        <f t="shared" si="19"/>
        <v>4.7811199193132978</v>
      </c>
      <c r="CI8" s="34">
        <f t="shared" si="19"/>
        <v>5.1873239892186893</v>
      </c>
      <c r="CJ8" s="34">
        <f t="shared" ref="CJ8:CK11" si="24">(BZ8-BY8)*100</f>
        <v>-20.392516405230591</v>
      </c>
      <c r="CK8" s="119">
        <f t="shared" si="24"/>
        <v>-3.4977225302981418</v>
      </c>
      <c r="CL8" s="34">
        <f>(CB8-CA8)*100</f>
        <v>-1.9858476256608499</v>
      </c>
      <c r="CM8" s="561">
        <f t="shared" si="7"/>
        <v>22.706959564927558</v>
      </c>
      <c r="CN8" s="262">
        <f t="shared" si="20"/>
        <v>0.3669724770642202</v>
      </c>
      <c r="CO8" s="32">
        <f t="shared" si="20"/>
        <v>0.189873417721519</v>
      </c>
      <c r="CP8" s="32">
        <f t="shared" si="20"/>
        <v>0.1388888888888889</v>
      </c>
      <c r="CQ8" s="32">
        <f t="shared" si="20"/>
        <v>3.4482758620689655E-2</v>
      </c>
      <c r="CR8" s="32">
        <f t="shared" ref="CR8:CR14" si="25">AB8/R8</f>
        <v>7.5630252100840331E-2</v>
      </c>
      <c r="CS8" s="118">
        <f t="shared" si="21"/>
        <v>0.2</v>
      </c>
      <c r="CT8" s="32">
        <f t="shared" si="21"/>
        <v>0.54545454545454541</v>
      </c>
      <c r="CU8" s="33">
        <f t="shared" si="9"/>
        <v>3.5971223021582732E-2</v>
      </c>
      <c r="CV8" s="268">
        <f t="shared" si="10"/>
        <v>0.19259259259259259</v>
      </c>
      <c r="CW8" s="32">
        <f t="shared" si="10"/>
        <v>1.3636363636363635</v>
      </c>
      <c r="CX8" s="33">
        <f t="shared" si="11"/>
        <v>7.1942446043165464E-2</v>
      </c>
      <c r="CY8" s="268">
        <f t="shared" si="12"/>
        <v>0.25185185185185183</v>
      </c>
      <c r="CZ8" s="32">
        <f t="shared" si="12"/>
        <v>1</v>
      </c>
      <c r="DA8" s="33">
        <f t="shared" si="13"/>
        <v>0.1079136690647482</v>
      </c>
      <c r="DB8" s="268">
        <f t="shared" si="14"/>
        <v>0.64444444444444449</v>
      </c>
      <c r="DC8" s="32">
        <f t="shared" si="14"/>
        <v>2.9090909090909092</v>
      </c>
      <c r="DD8" s="33">
        <f t="shared" si="15"/>
        <v>0.21582733812949639</v>
      </c>
      <c r="DE8" s="548">
        <f>(AU8-AT8)/AT8</f>
        <v>0</v>
      </c>
      <c r="DF8" s="548">
        <f t="shared" si="16"/>
        <v>11.636363636363637</v>
      </c>
      <c r="DG8" s="262" t="s">
        <v>192</v>
      </c>
      <c r="DH8" s="33"/>
      <c r="DI8" s="31"/>
      <c r="DJ8" s="172" t="s">
        <v>192</v>
      </c>
      <c r="DK8" s="188" t="s">
        <v>192</v>
      </c>
      <c r="DL8" s="95"/>
      <c r="DM8" s="95"/>
      <c r="DN8" s="172" t="s">
        <v>192</v>
      </c>
      <c r="DO8" s="188" t="s">
        <v>192</v>
      </c>
      <c r="DP8" s="95"/>
      <c r="DQ8" s="95" t="s">
        <v>192</v>
      </c>
      <c r="DR8" s="172"/>
      <c r="DS8" s="188" t="s">
        <v>192</v>
      </c>
      <c r="DT8" s="95"/>
      <c r="DU8" s="95" t="s">
        <v>192</v>
      </c>
      <c r="DV8" s="172"/>
    </row>
    <row r="9" spans="1:126" s="8" customFormat="1" ht="15" customHeight="1" x14ac:dyDescent="0.25">
      <c r="A9" s="326"/>
      <c r="B9" s="21" t="s">
        <v>68</v>
      </c>
      <c r="C9" s="22">
        <v>0</v>
      </c>
      <c r="D9" s="23">
        <v>0</v>
      </c>
      <c r="E9" s="23">
        <v>0</v>
      </c>
      <c r="F9" s="23">
        <v>0</v>
      </c>
      <c r="G9" s="23">
        <v>0</v>
      </c>
      <c r="H9" s="51">
        <v>0</v>
      </c>
      <c r="I9" s="23">
        <v>0</v>
      </c>
      <c r="J9" s="24">
        <v>0</v>
      </c>
      <c r="K9" s="237">
        <v>4</v>
      </c>
      <c r="L9" s="23">
        <v>4</v>
      </c>
      <c r="M9" s="24">
        <v>4</v>
      </c>
      <c r="N9" s="242">
        <v>0</v>
      </c>
      <c r="O9" s="23">
        <v>0</v>
      </c>
      <c r="P9" s="23">
        <v>16</v>
      </c>
      <c r="Q9" s="23">
        <v>14</v>
      </c>
      <c r="R9" s="23">
        <v>12</v>
      </c>
      <c r="S9" s="51">
        <v>21</v>
      </c>
      <c r="T9" s="23">
        <v>12</v>
      </c>
      <c r="U9" s="24">
        <v>9</v>
      </c>
      <c r="V9" s="242"/>
      <c r="W9" s="23"/>
      <c r="X9" s="23"/>
      <c r="Y9" s="23">
        <v>0</v>
      </c>
      <c r="Z9" s="23">
        <v>0</v>
      </c>
      <c r="AA9" s="23">
        <v>0</v>
      </c>
      <c r="AB9" s="23">
        <v>0</v>
      </c>
      <c r="AC9" s="51">
        <v>4</v>
      </c>
      <c r="AD9" s="23">
        <v>0</v>
      </c>
      <c r="AE9" s="24">
        <v>0</v>
      </c>
      <c r="AF9" s="237">
        <v>0</v>
      </c>
      <c r="AG9" s="23">
        <v>4</v>
      </c>
      <c r="AH9" s="24">
        <v>0</v>
      </c>
      <c r="AI9" s="237">
        <v>6</v>
      </c>
      <c r="AJ9" s="23">
        <v>4</v>
      </c>
      <c r="AK9" s="24">
        <v>4</v>
      </c>
      <c r="AL9" s="246"/>
      <c r="AM9" s="23"/>
      <c r="AN9" s="50">
        <v>41.263282508352262</v>
      </c>
      <c r="AO9" s="50">
        <v>41.263282508352262</v>
      </c>
      <c r="AP9" s="50">
        <v>41.263282508352262</v>
      </c>
      <c r="AQ9" s="50">
        <v>41.263282508352262</v>
      </c>
      <c r="AR9" s="80">
        <v>41.263282508352262</v>
      </c>
      <c r="AS9" s="50">
        <v>41.263282508352262</v>
      </c>
      <c r="AT9" s="50">
        <v>41.26</v>
      </c>
      <c r="AU9" s="583">
        <v>49</v>
      </c>
      <c r="AV9" s="250"/>
      <c r="AW9" s="25"/>
      <c r="AX9" s="25"/>
      <c r="AY9" s="25"/>
      <c r="AZ9" s="25">
        <v>27001.838350379337</v>
      </c>
      <c r="BA9" s="25">
        <v>29080.654065713912</v>
      </c>
      <c r="BB9" s="97">
        <v>25823.70049117535</v>
      </c>
      <c r="BC9" s="25">
        <v>28178.553337772693</v>
      </c>
      <c r="BD9" s="25">
        <v>33940.959999999999</v>
      </c>
      <c r="BE9" s="568">
        <v>27851</v>
      </c>
      <c r="BF9" s="250"/>
      <c r="BG9" s="25"/>
      <c r="BH9" s="25"/>
      <c r="BI9" s="25"/>
      <c r="BJ9" s="25">
        <v>2657.9245422621384</v>
      </c>
      <c r="BK9" s="25">
        <v>4250.1180983602826</v>
      </c>
      <c r="BL9" s="25">
        <v>6274.8646848908093</v>
      </c>
      <c r="BM9" s="97">
        <v>1871.07643098218</v>
      </c>
      <c r="BN9" s="25">
        <v>3429.61</v>
      </c>
      <c r="BO9" s="568">
        <v>1282</v>
      </c>
      <c r="BP9" s="221">
        <v>7064.5585397920331</v>
      </c>
      <c r="BQ9" s="25">
        <v>4604.3</v>
      </c>
      <c r="BR9" s="568">
        <v>6027</v>
      </c>
      <c r="BS9" s="159">
        <f t="shared" si="3"/>
        <v>0.30899376669634904</v>
      </c>
      <c r="BT9" s="261"/>
      <c r="BU9" s="27"/>
      <c r="BV9" s="27"/>
      <c r="BW9" s="27"/>
      <c r="BX9" s="27">
        <f>BJ9/AZ9</f>
        <v>9.8434947568108763E-2</v>
      </c>
      <c r="BY9" s="27">
        <f>BK9/BA9</f>
        <v>0.14614932968000782</v>
      </c>
      <c r="BZ9" s="27">
        <f>BL9/BB9</f>
        <v>0.24298859441291532</v>
      </c>
      <c r="CA9" s="98">
        <f>BM9/BC9</f>
        <v>6.640072712583317E-2</v>
      </c>
      <c r="CB9" s="27">
        <f t="shared" si="18"/>
        <v>0.10104634636144647</v>
      </c>
      <c r="CC9" s="28">
        <f t="shared" si="5"/>
        <v>4.6030663171878927E-2</v>
      </c>
      <c r="CD9" s="242" t="s">
        <v>107</v>
      </c>
      <c r="CE9" s="29"/>
      <c r="CF9" s="29"/>
      <c r="CG9" s="29"/>
      <c r="CH9" s="29"/>
      <c r="CI9" s="29">
        <f>(BY9-BX9)*100</f>
        <v>4.7714382111899063</v>
      </c>
      <c r="CJ9" s="29">
        <f t="shared" si="24"/>
        <v>9.6839264732907502</v>
      </c>
      <c r="CK9" s="99">
        <f t="shared" si="24"/>
        <v>-17.658786728708215</v>
      </c>
      <c r="CL9" s="29">
        <f>(CB9-CA9)*100</f>
        <v>3.4645619235613294</v>
      </c>
      <c r="CM9" s="560">
        <f t="shared" si="7"/>
        <v>-5.5015683189567541</v>
      </c>
      <c r="CN9" s="261"/>
      <c r="CO9" s="27"/>
      <c r="CP9" s="27">
        <f>Z9/P9</f>
        <v>0</v>
      </c>
      <c r="CQ9" s="27">
        <f>AA9/Q9</f>
        <v>0</v>
      </c>
      <c r="CR9" s="27">
        <f t="shared" si="25"/>
        <v>0</v>
      </c>
      <c r="CS9" s="98">
        <f t="shared" si="21"/>
        <v>0.19047619047619047</v>
      </c>
      <c r="CT9" s="27">
        <f t="shared" si="21"/>
        <v>0</v>
      </c>
      <c r="CU9" s="28">
        <f t="shared" si="9"/>
        <v>0</v>
      </c>
      <c r="CV9" s="267">
        <f t="shared" si="10"/>
        <v>0</v>
      </c>
      <c r="CW9" s="27">
        <f t="shared" si="10"/>
        <v>0.33333333333333331</v>
      </c>
      <c r="CX9" s="28">
        <f>AH9/U9</f>
        <v>0</v>
      </c>
      <c r="CY9" s="261">
        <f t="shared" si="12"/>
        <v>0.2857142857142857</v>
      </c>
      <c r="CZ9" s="27">
        <f t="shared" si="12"/>
        <v>0.33333333333333331</v>
      </c>
      <c r="DA9" s="28">
        <f t="shared" si="13"/>
        <v>0.44444444444444442</v>
      </c>
      <c r="DB9" s="261">
        <f t="shared" si="14"/>
        <v>0.47619047619047616</v>
      </c>
      <c r="DC9" s="27">
        <f t="shared" si="14"/>
        <v>0.66666666666666663</v>
      </c>
      <c r="DD9" s="28">
        <f t="shared" si="15"/>
        <v>0.44444444444444442</v>
      </c>
      <c r="DE9" s="159">
        <f t="shared" si="22"/>
        <v>0.18759088705768304</v>
      </c>
      <c r="DF9" s="159">
        <f t="shared" si="16"/>
        <v>-0.25</v>
      </c>
      <c r="DG9" s="261" t="s">
        <v>192</v>
      </c>
      <c r="DH9" s="28"/>
      <c r="DI9" s="26"/>
      <c r="DJ9" s="171" t="s">
        <v>192</v>
      </c>
      <c r="DK9" s="187" t="s">
        <v>192</v>
      </c>
      <c r="DL9" s="165"/>
      <c r="DM9" s="165"/>
      <c r="DN9" s="171" t="s">
        <v>192</v>
      </c>
      <c r="DO9" s="187" t="s">
        <v>192</v>
      </c>
      <c r="DP9" s="165"/>
      <c r="DQ9" s="165"/>
      <c r="DR9" s="171" t="s">
        <v>192</v>
      </c>
      <c r="DS9" s="187"/>
      <c r="DT9" s="165" t="s">
        <v>192</v>
      </c>
      <c r="DU9" s="165"/>
      <c r="DV9" s="171" t="s">
        <v>192</v>
      </c>
    </row>
    <row r="10" spans="1:126" s="8" customFormat="1" x14ac:dyDescent="0.25">
      <c r="A10" s="326"/>
      <c r="B10" s="21" t="s">
        <v>142</v>
      </c>
      <c r="C10" s="22"/>
      <c r="D10" s="23"/>
      <c r="E10" s="23"/>
      <c r="F10" s="23">
        <v>4</v>
      </c>
      <c r="G10" s="23">
        <v>4</v>
      </c>
      <c r="H10" s="51">
        <v>0</v>
      </c>
      <c r="I10" s="23"/>
      <c r="J10" s="24">
        <v>0</v>
      </c>
      <c r="K10" s="237">
        <v>4</v>
      </c>
      <c r="L10" s="23"/>
      <c r="M10" s="24">
        <v>4</v>
      </c>
      <c r="N10" s="242"/>
      <c r="O10" s="23"/>
      <c r="P10" s="23"/>
      <c r="Q10" s="23">
        <v>17</v>
      </c>
      <c r="R10" s="23">
        <v>18</v>
      </c>
      <c r="S10" s="51">
        <v>18</v>
      </c>
      <c r="T10" s="23"/>
      <c r="U10" s="24">
        <v>22</v>
      </c>
      <c r="V10" s="242"/>
      <c r="W10" s="23"/>
      <c r="X10" s="23"/>
      <c r="Y10" s="23"/>
      <c r="Z10" s="23"/>
      <c r="AA10" s="23">
        <v>1</v>
      </c>
      <c r="AB10" s="23">
        <v>0</v>
      </c>
      <c r="AC10" s="51">
        <v>0</v>
      </c>
      <c r="AD10" s="23"/>
      <c r="AE10" s="24">
        <v>0</v>
      </c>
      <c r="AF10" s="237">
        <v>0</v>
      </c>
      <c r="AG10" s="23"/>
      <c r="AH10" s="24">
        <v>0</v>
      </c>
      <c r="AI10" s="237">
        <v>0</v>
      </c>
      <c r="AJ10" s="23"/>
      <c r="AK10" s="24">
        <v>1</v>
      </c>
      <c r="AL10" s="246"/>
      <c r="AM10" s="23"/>
      <c r="AN10" s="50"/>
      <c r="AO10" s="50"/>
      <c r="AP10" s="50"/>
      <c r="AQ10" s="50" t="s">
        <v>326</v>
      </c>
      <c r="AR10" s="80" t="s">
        <v>263</v>
      </c>
      <c r="AS10" s="50" t="s">
        <v>270</v>
      </c>
      <c r="AT10" s="50"/>
      <c r="AU10" s="583" t="s">
        <v>397</v>
      </c>
      <c r="AV10" s="250"/>
      <c r="AW10" s="25"/>
      <c r="AX10" s="25"/>
      <c r="AY10" s="25"/>
      <c r="AZ10" s="25"/>
      <c r="BA10" s="25">
        <v>7787.3774195935139</v>
      </c>
      <c r="BB10" s="97">
        <v>10406.002242445975</v>
      </c>
      <c r="BC10" s="25">
        <v>11004.817843950803</v>
      </c>
      <c r="BD10" s="25"/>
      <c r="BE10" s="568">
        <v>10441.709999999999</v>
      </c>
      <c r="BF10" s="250"/>
      <c r="BG10" s="25"/>
      <c r="BH10" s="25"/>
      <c r="BI10" s="25"/>
      <c r="BJ10" s="25"/>
      <c r="BK10" s="25">
        <v>2407.4991035907592</v>
      </c>
      <c r="BL10" s="25">
        <v>3123.2036243390762</v>
      </c>
      <c r="BM10" s="97">
        <v>3254.0366873267653</v>
      </c>
      <c r="BN10" s="25"/>
      <c r="BO10" s="568">
        <v>2559.02</v>
      </c>
      <c r="BP10" s="221">
        <v>12076.823694799688</v>
      </c>
      <c r="BQ10" s="25"/>
      <c r="BR10" s="568">
        <v>15342</v>
      </c>
      <c r="BS10" s="159"/>
      <c r="BT10" s="261"/>
      <c r="BU10" s="27"/>
      <c r="BV10" s="27"/>
      <c r="BW10" s="27"/>
      <c r="BX10" s="27"/>
      <c r="BY10" s="27">
        <f>BK10/BA10</f>
        <v>0.30915402886899324</v>
      </c>
      <c r="BZ10" s="27">
        <f>BL10/BB10</f>
        <v>0.30013482138217895</v>
      </c>
      <c r="CA10" s="98">
        <f>BM10/BC10</f>
        <v>0.29569200812491997</v>
      </c>
      <c r="CB10" s="27"/>
      <c r="CC10" s="28">
        <f t="shared" si="5"/>
        <v>0.24507671636159215</v>
      </c>
      <c r="CD10" s="242"/>
      <c r="CE10" s="29"/>
      <c r="CF10" s="29"/>
      <c r="CG10" s="29"/>
      <c r="CH10" s="29"/>
      <c r="CI10" s="29"/>
      <c r="CJ10" s="29">
        <f t="shared" si="24"/>
        <v>-0.90192074868142846</v>
      </c>
      <c r="CK10" s="99">
        <f t="shared" si="24"/>
        <v>-0.44428132572589818</v>
      </c>
      <c r="CL10" s="29"/>
      <c r="CM10" s="560">
        <f t="shared" si="7"/>
        <v>24.507671636159216</v>
      </c>
      <c r="CN10" s="261"/>
      <c r="CO10" s="27"/>
      <c r="CP10" s="27"/>
      <c r="CQ10" s="27">
        <f>AA10/Q10</f>
        <v>5.8823529411764705E-2</v>
      </c>
      <c r="CR10" s="27">
        <f t="shared" si="25"/>
        <v>0</v>
      </c>
      <c r="CS10" s="98">
        <f>AC10/S10</f>
        <v>0</v>
      </c>
      <c r="CT10" s="27"/>
      <c r="CU10" s="28">
        <f t="shared" si="9"/>
        <v>0</v>
      </c>
      <c r="CV10" s="267">
        <f>AF10/S10</f>
        <v>0</v>
      </c>
      <c r="CW10" s="27"/>
      <c r="CX10" s="28">
        <f>AH10/U10</f>
        <v>0</v>
      </c>
      <c r="CY10" s="261">
        <f>AI10/S10</f>
        <v>0</v>
      </c>
      <c r="CZ10" s="27"/>
      <c r="DA10" s="28">
        <f t="shared" si="13"/>
        <v>4.5454545454545456E-2</v>
      </c>
      <c r="DB10" s="261">
        <f>(AC10+AF10+AI10)/S10</f>
        <v>0</v>
      </c>
      <c r="DC10" s="27"/>
      <c r="DD10" s="28">
        <f t="shared" si="15"/>
        <v>4.5454545454545456E-2</v>
      </c>
      <c r="DE10" s="159"/>
      <c r="DF10" s="159"/>
      <c r="DG10" s="261"/>
      <c r="DH10" s="28"/>
      <c r="DI10" s="26" t="s">
        <v>192</v>
      </c>
      <c r="DJ10" s="171"/>
      <c r="DK10" s="187" t="s">
        <v>192</v>
      </c>
      <c r="DL10" s="165"/>
      <c r="DM10" s="165"/>
      <c r="DN10" s="171" t="s">
        <v>192</v>
      </c>
      <c r="DO10" s="187"/>
      <c r="DP10" s="165"/>
      <c r="DQ10" s="165"/>
      <c r="DR10" s="171"/>
      <c r="DS10" s="187"/>
      <c r="DT10" s="165" t="s">
        <v>192</v>
      </c>
      <c r="DU10" s="165"/>
      <c r="DV10" s="171" t="s">
        <v>192</v>
      </c>
    </row>
    <row r="11" spans="1:126" s="8" customFormat="1" x14ac:dyDescent="0.25">
      <c r="A11" s="326"/>
      <c r="B11" s="21" t="s">
        <v>143</v>
      </c>
      <c r="C11" s="22"/>
      <c r="D11" s="23"/>
      <c r="E11" s="23"/>
      <c r="F11" s="23">
        <v>1</v>
      </c>
      <c r="G11" s="23">
        <v>1</v>
      </c>
      <c r="H11" s="51">
        <v>0</v>
      </c>
      <c r="I11" s="23">
        <v>0</v>
      </c>
      <c r="J11" s="24">
        <v>0</v>
      </c>
      <c r="K11" s="237">
        <v>1</v>
      </c>
      <c r="L11" s="23">
        <v>1</v>
      </c>
      <c r="M11" s="24">
        <v>1</v>
      </c>
      <c r="N11" s="242"/>
      <c r="O11" s="23"/>
      <c r="P11" s="23"/>
      <c r="Q11" s="23">
        <v>8</v>
      </c>
      <c r="R11" s="23">
        <v>11</v>
      </c>
      <c r="S11" s="51">
        <v>9</v>
      </c>
      <c r="T11" s="23">
        <v>9</v>
      </c>
      <c r="U11" s="24">
        <v>7</v>
      </c>
      <c r="V11" s="242"/>
      <c r="W11" s="23"/>
      <c r="X11" s="23"/>
      <c r="Y11" s="23"/>
      <c r="Z11" s="23"/>
      <c r="AA11" s="23">
        <v>0</v>
      </c>
      <c r="AB11" s="23">
        <v>0</v>
      </c>
      <c r="AC11" s="51">
        <v>0</v>
      </c>
      <c r="AD11" s="23">
        <v>0</v>
      </c>
      <c r="AE11" s="24">
        <v>0</v>
      </c>
      <c r="AF11" s="237">
        <v>4</v>
      </c>
      <c r="AG11" s="23">
        <v>0</v>
      </c>
      <c r="AH11" s="24">
        <v>0</v>
      </c>
      <c r="AI11" s="237">
        <v>3</v>
      </c>
      <c r="AJ11" s="23">
        <v>5</v>
      </c>
      <c r="AK11" s="24">
        <v>5</v>
      </c>
      <c r="AL11" s="246"/>
      <c r="AM11" s="23"/>
      <c r="AN11" s="50"/>
      <c r="AO11" s="50"/>
      <c r="AP11" s="50"/>
      <c r="AQ11" s="50">
        <v>37.478443492068912</v>
      </c>
      <c r="AR11" s="80">
        <v>54.481761629131306</v>
      </c>
      <c r="AS11" s="50">
        <v>53.48575136168833</v>
      </c>
      <c r="AT11" s="50">
        <v>53.48</v>
      </c>
      <c r="AU11" s="583">
        <v>42</v>
      </c>
      <c r="AV11" s="250"/>
      <c r="AW11" s="25"/>
      <c r="AX11" s="25"/>
      <c r="AY11" s="25"/>
      <c r="AZ11" s="25"/>
      <c r="BA11" s="25">
        <v>4589.6153123772774</v>
      </c>
      <c r="BB11" s="97">
        <v>4673.3940045873387</v>
      </c>
      <c r="BC11" s="25">
        <v>4851.9928742579723</v>
      </c>
      <c r="BD11" s="25">
        <v>3931.47</v>
      </c>
      <c r="BE11" s="568">
        <v>5200</v>
      </c>
      <c r="BF11" s="250"/>
      <c r="BG11" s="25"/>
      <c r="BH11" s="25"/>
      <c r="BI11" s="25"/>
      <c r="BJ11" s="25"/>
      <c r="BK11" s="25">
        <v>1041.9690269264261</v>
      </c>
      <c r="BL11" s="25">
        <v>1294.1588266429901</v>
      </c>
      <c r="BM11" s="97">
        <v>482.96537868310372</v>
      </c>
      <c r="BN11" s="25">
        <v>0</v>
      </c>
      <c r="BO11" s="568">
        <v>573</v>
      </c>
      <c r="BP11" s="221">
        <v>2300.5987444579141</v>
      </c>
      <c r="BQ11" s="25">
        <v>1775.13</v>
      </c>
      <c r="BR11" s="568">
        <v>2244</v>
      </c>
      <c r="BS11" s="159"/>
      <c r="BT11" s="261"/>
      <c r="BU11" s="27"/>
      <c r="BV11" s="27"/>
      <c r="BW11" s="27"/>
      <c r="BX11" s="27"/>
      <c r="BY11" s="27">
        <f>BK11/BA11</f>
        <v>0.22702752976190474</v>
      </c>
      <c r="BZ11" s="27">
        <f>BL11/BB11</f>
        <v>0.27692054754481682</v>
      </c>
      <c r="CA11" s="98">
        <f>BM11/BC11</f>
        <v>9.9539589442815254E-2</v>
      </c>
      <c r="CB11" s="27">
        <f t="shared" si="18"/>
        <v>0</v>
      </c>
      <c r="CC11" s="28">
        <f t="shared" si="5"/>
        <v>0.11019230769230769</v>
      </c>
      <c r="CD11" s="242"/>
      <c r="CE11" s="29"/>
      <c r="CF11" s="29"/>
      <c r="CG11" s="29"/>
      <c r="CH11" s="29"/>
      <c r="CI11" s="29"/>
      <c r="CJ11" s="29">
        <f t="shared" si="24"/>
        <v>4.9893017782912077</v>
      </c>
      <c r="CK11" s="99">
        <f t="shared" si="24"/>
        <v>-17.738095810200154</v>
      </c>
      <c r="CL11" s="29">
        <f>(CB11-CA11)*100</f>
        <v>-9.9539589442815259</v>
      </c>
      <c r="CM11" s="560">
        <f t="shared" si="7"/>
        <v>11.019230769230768</v>
      </c>
      <c r="CN11" s="261"/>
      <c r="CO11" s="27"/>
      <c r="CP11" s="27"/>
      <c r="CQ11" s="27">
        <f>AA11/Q11</f>
        <v>0</v>
      </c>
      <c r="CR11" s="27">
        <f t="shared" si="25"/>
        <v>0</v>
      </c>
      <c r="CS11" s="98">
        <f>AC11/S11</f>
        <v>0</v>
      </c>
      <c r="CT11" s="27">
        <f>AD11/T11</f>
        <v>0</v>
      </c>
      <c r="CU11" s="28">
        <f t="shared" si="9"/>
        <v>0</v>
      </c>
      <c r="CV11" s="267">
        <f>AF11/S11</f>
        <v>0.44444444444444442</v>
      </c>
      <c r="CW11" s="27">
        <f>AG11/T11</f>
        <v>0</v>
      </c>
      <c r="CX11" s="28">
        <f t="shared" si="11"/>
        <v>0</v>
      </c>
      <c r="CY11" s="261">
        <f>AI11/S11</f>
        <v>0.33333333333333331</v>
      </c>
      <c r="CZ11" s="27">
        <f>AJ11/T11</f>
        <v>0.55555555555555558</v>
      </c>
      <c r="DA11" s="28">
        <f t="shared" si="13"/>
        <v>0.7142857142857143</v>
      </c>
      <c r="DB11" s="261">
        <f>(AC11+AF11+AI11)/S11</f>
        <v>0.77777777777777779</v>
      </c>
      <c r="DC11" s="27">
        <f>(AD11+AG11+AJ11)/T11</f>
        <v>0.55555555555555558</v>
      </c>
      <c r="DD11" s="28">
        <f t="shared" si="15"/>
        <v>0.7142857142857143</v>
      </c>
      <c r="DE11" s="159">
        <f t="shared" si="22"/>
        <v>-0.21465968586387429</v>
      </c>
      <c r="DF11" s="159">
        <f t="shared" si="16"/>
        <v>-0.22222222222222221</v>
      </c>
      <c r="DG11" s="261" t="s">
        <v>192</v>
      </c>
      <c r="DH11" s="28"/>
      <c r="DI11" s="26"/>
      <c r="DJ11" s="171" t="s">
        <v>192</v>
      </c>
      <c r="DK11" s="187" t="s">
        <v>192</v>
      </c>
      <c r="DL11" s="165"/>
      <c r="DM11" s="165"/>
      <c r="DN11" s="171" t="s">
        <v>192</v>
      </c>
      <c r="DO11" s="187"/>
      <c r="DP11" s="165" t="s">
        <v>192</v>
      </c>
      <c r="DQ11" s="165"/>
      <c r="DR11" s="171" t="s">
        <v>192</v>
      </c>
      <c r="DS11" s="187"/>
      <c r="DT11" s="165" t="s">
        <v>192</v>
      </c>
      <c r="DU11" s="165"/>
      <c r="DV11" s="171" t="s">
        <v>192</v>
      </c>
    </row>
    <row r="12" spans="1:126" s="533" customFormat="1" x14ac:dyDescent="0.25">
      <c r="A12" s="328">
        <v>5</v>
      </c>
      <c r="B12" s="35" t="s">
        <v>216</v>
      </c>
      <c r="C12" s="36"/>
      <c r="D12" s="37"/>
      <c r="E12" s="37"/>
      <c r="F12" s="37"/>
      <c r="G12" s="37">
        <v>0</v>
      </c>
      <c r="H12" s="76"/>
      <c r="I12" s="37"/>
      <c r="J12" s="38">
        <v>1</v>
      </c>
      <c r="K12" s="239"/>
      <c r="L12" s="37"/>
      <c r="M12" s="38">
        <v>8</v>
      </c>
      <c r="N12" s="195"/>
      <c r="O12" s="37"/>
      <c r="P12" s="37"/>
      <c r="Q12" s="37"/>
      <c r="R12" s="37">
        <v>22</v>
      </c>
      <c r="S12" s="76"/>
      <c r="T12" s="37"/>
      <c r="U12" s="38">
        <v>31</v>
      </c>
      <c r="V12" s="195"/>
      <c r="W12" s="37"/>
      <c r="X12" s="37"/>
      <c r="Y12" s="37"/>
      <c r="Z12" s="37"/>
      <c r="AA12" s="37"/>
      <c r="AB12" s="37">
        <v>0</v>
      </c>
      <c r="AC12" s="76"/>
      <c r="AD12" s="37"/>
      <c r="AE12" s="38">
        <v>4</v>
      </c>
      <c r="AF12" s="239"/>
      <c r="AG12" s="37"/>
      <c r="AH12" s="38">
        <v>0</v>
      </c>
      <c r="AI12" s="239"/>
      <c r="AJ12" s="37"/>
      <c r="AK12" s="38">
        <v>8</v>
      </c>
      <c r="AL12" s="248"/>
      <c r="AM12" s="37"/>
      <c r="AN12" s="39"/>
      <c r="AO12" s="39"/>
      <c r="AP12" s="39"/>
      <c r="AQ12" s="39"/>
      <c r="AR12" s="78">
        <v>53.542666234113639</v>
      </c>
      <c r="AS12" s="39"/>
      <c r="AT12" s="39"/>
      <c r="AU12" s="587">
        <v>64.03</v>
      </c>
      <c r="AV12" s="252"/>
      <c r="AW12" s="226"/>
      <c r="AX12" s="226"/>
      <c r="AY12" s="226"/>
      <c r="AZ12" s="226"/>
      <c r="BA12" s="226"/>
      <c r="BB12" s="108">
        <v>44220.010130847295</v>
      </c>
      <c r="BC12" s="226"/>
      <c r="BD12" s="226"/>
      <c r="BE12" s="567">
        <v>54119</v>
      </c>
      <c r="BF12" s="252"/>
      <c r="BG12" s="226"/>
      <c r="BH12" s="226"/>
      <c r="BI12" s="226"/>
      <c r="BJ12" s="226"/>
      <c r="BK12" s="226"/>
      <c r="BL12" s="226">
        <v>13333.73173744031</v>
      </c>
      <c r="BM12" s="108"/>
      <c r="BN12" s="226"/>
      <c r="BO12" s="567">
        <v>6746</v>
      </c>
      <c r="BP12" s="257"/>
      <c r="BQ12" s="226"/>
      <c r="BR12" s="567">
        <v>14829</v>
      </c>
      <c r="BS12" s="549"/>
      <c r="BT12" s="263"/>
      <c r="BU12" s="41"/>
      <c r="BV12" s="41"/>
      <c r="BW12" s="41"/>
      <c r="BX12" s="41"/>
      <c r="BY12" s="41"/>
      <c r="BZ12" s="41">
        <f>BL12/BB12</f>
        <v>0.30153163009202649</v>
      </c>
      <c r="CA12" s="103"/>
      <c r="CB12" s="41"/>
      <c r="CC12" s="42">
        <f t="shared" si="5"/>
        <v>0.12465123154529832</v>
      </c>
      <c r="CD12" s="195" t="s">
        <v>107</v>
      </c>
      <c r="CE12" s="43"/>
      <c r="CF12" s="43"/>
      <c r="CG12" s="43"/>
      <c r="CH12" s="43"/>
      <c r="CI12" s="43"/>
      <c r="CJ12" s="43"/>
      <c r="CK12" s="110"/>
      <c r="CL12" s="43"/>
      <c r="CM12" s="562">
        <f t="shared" si="7"/>
        <v>12.465123154529833</v>
      </c>
      <c r="CN12" s="263"/>
      <c r="CO12" s="41"/>
      <c r="CP12" s="41"/>
      <c r="CQ12" s="41"/>
      <c r="CR12" s="41">
        <f t="shared" si="25"/>
        <v>0</v>
      </c>
      <c r="CS12" s="103"/>
      <c r="CT12" s="41"/>
      <c r="CU12" s="42">
        <f>AE12/U12</f>
        <v>0.12903225806451613</v>
      </c>
      <c r="CV12" s="269"/>
      <c r="CW12" s="41"/>
      <c r="CX12" s="42">
        <f t="shared" si="11"/>
        <v>0</v>
      </c>
      <c r="CY12" s="263"/>
      <c r="CZ12" s="41"/>
      <c r="DA12" s="42">
        <f t="shared" si="13"/>
        <v>0.25806451612903225</v>
      </c>
      <c r="DB12" s="263"/>
      <c r="DC12" s="41"/>
      <c r="DD12" s="42">
        <f t="shared" si="15"/>
        <v>0.38709677419354838</v>
      </c>
      <c r="DE12" s="549"/>
      <c r="DF12" s="549"/>
      <c r="DG12" s="263"/>
      <c r="DH12" s="42"/>
      <c r="DI12" s="140" t="s">
        <v>192</v>
      </c>
      <c r="DJ12" s="38"/>
      <c r="DK12" s="195"/>
      <c r="DL12" s="37"/>
      <c r="DM12" s="37"/>
      <c r="DN12" s="38"/>
      <c r="DO12" s="195"/>
      <c r="DP12" s="37"/>
      <c r="DQ12" s="37"/>
      <c r="DR12" s="38"/>
      <c r="DS12" s="195"/>
      <c r="DT12" s="37" t="s">
        <v>192</v>
      </c>
      <c r="DU12" s="37" t="s">
        <v>192</v>
      </c>
      <c r="DV12" s="38"/>
    </row>
    <row r="13" spans="1:126" s="11" customFormat="1" x14ac:dyDescent="0.25">
      <c r="A13" s="10"/>
      <c r="B13" s="35" t="s">
        <v>173</v>
      </c>
      <c r="C13" s="36"/>
      <c r="D13" s="37"/>
      <c r="E13" s="37"/>
      <c r="F13" s="37"/>
      <c r="G13" s="37">
        <v>0</v>
      </c>
      <c r="H13" s="76"/>
      <c r="I13" s="37"/>
      <c r="J13" s="38"/>
      <c r="K13" s="239"/>
      <c r="L13" s="37"/>
      <c r="M13" s="38"/>
      <c r="N13" s="195"/>
      <c r="O13" s="37"/>
      <c r="P13" s="37"/>
      <c r="Q13" s="37"/>
      <c r="R13" s="37">
        <v>5</v>
      </c>
      <c r="S13" s="76"/>
      <c r="T13" s="37"/>
      <c r="U13" s="38"/>
      <c r="V13" s="195"/>
      <c r="W13" s="37"/>
      <c r="X13" s="37"/>
      <c r="Y13" s="37"/>
      <c r="Z13" s="37"/>
      <c r="AA13" s="37"/>
      <c r="AB13" s="37">
        <v>0</v>
      </c>
      <c r="AC13" s="76"/>
      <c r="AD13" s="37"/>
      <c r="AE13" s="38"/>
      <c r="AF13" s="239"/>
      <c r="AG13" s="37"/>
      <c r="AH13" s="38"/>
      <c r="AI13" s="239"/>
      <c r="AJ13" s="37"/>
      <c r="AK13" s="38"/>
      <c r="AL13" s="248"/>
      <c r="AM13" s="37"/>
      <c r="AN13" s="39"/>
      <c r="AO13" s="39"/>
      <c r="AP13" s="39"/>
      <c r="AQ13" s="39"/>
      <c r="AR13" s="78" t="s">
        <v>279</v>
      </c>
      <c r="AS13" s="39"/>
      <c r="AT13" s="39"/>
      <c r="AU13" s="587"/>
      <c r="AV13" s="252"/>
      <c r="AW13" s="226"/>
      <c r="AX13" s="226"/>
      <c r="AY13" s="226"/>
      <c r="AZ13" s="226"/>
      <c r="BA13" s="226"/>
      <c r="BB13" s="108">
        <v>22556.914872425314</v>
      </c>
      <c r="BC13" s="226"/>
      <c r="BD13" s="226"/>
      <c r="BE13" s="567"/>
      <c r="BF13" s="252"/>
      <c r="BG13" s="226"/>
      <c r="BH13" s="226"/>
      <c r="BI13" s="226"/>
      <c r="BJ13" s="226"/>
      <c r="BK13" s="226"/>
      <c r="BL13" s="226">
        <v>634.95654549490325</v>
      </c>
      <c r="BM13" s="108"/>
      <c r="BN13" s="226"/>
      <c r="BO13" s="567"/>
      <c r="BP13" s="257"/>
      <c r="BQ13" s="226"/>
      <c r="BR13" s="567"/>
      <c r="BS13" s="572"/>
      <c r="BT13" s="263"/>
      <c r="BU13" s="41"/>
      <c r="BV13" s="41"/>
      <c r="BW13" s="41"/>
      <c r="BX13" s="41"/>
      <c r="BY13" s="41"/>
      <c r="BZ13" s="41">
        <f>BL13/BB13</f>
        <v>2.8149086392621248E-2</v>
      </c>
      <c r="CA13" s="103"/>
      <c r="CB13" s="41"/>
      <c r="CC13" s="42"/>
      <c r="CD13" s="195"/>
      <c r="CE13" s="43"/>
      <c r="CF13" s="43"/>
      <c r="CG13" s="43"/>
      <c r="CH13" s="43"/>
      <c r="CI13" s="43"/>
      <c r="CJ13" s="43"/>
      <c r="CK13" s="110"/>
      <c r="CL13" s="43"/>
      <c r="CM13" s="562">
        <f t="shared" si="7"/>
        <v>0</v>
      </c>
      <c r="CN13" s="263"/>
      <c r="CO13" s="41"/>
      <c r="CP13" s="41"/>
      <c r="CQ13" s="41"/>
      <c r="CR13" s="41">
        <f t="shared" si="25"/>
        <v>0</v>
      </c>
      <c r="CS13" s="103"/>
      <c r="CT13" s="41"/>
      <c r="CU13" s="42"/>
      <c r="CV13" s="269"/>
      <c r="CW13" s="41"/>
      <c r="CX13" s="42"/>
      <c r="CY13" s="263"/>
      <c r="CZ13" s="41"/>
      <c r="DA13" s="42"/>
      <c r="DB13" s="263"/>
      <c r="DC13" s="41"/>
      <c r="DD13" s="42"/>
      <c r="DE13" s="549"/>
      <c r="DF13" s="549"/>
      <c r="DG13" s="263"/>
      <c r="DH13" s="42"/>
      <c r="DI13" s="140"/>
      <c r="DJ13" s="173" t="s">
        <v>192</v>
      </c>
      <c r="DK13" s="189"/>
      <c r="DL13" s="94"/>
      <c r="DM13" s="94"/>
      <c r="DN13" s="173"/>
      <c r="DO13" s="189"/>
      <c r="DP13" s="94"/>
      <c r="DQ13" s="94"/>
      <c r="DR13" s="173"/>
      <c r="DS13" s="189"/>
      <c r="DT13" s="94"/>
      <c r="DU13" s="94"/>
      <c r="DV13" s="173"/>
    </row>
    <row r="14" spans="1:126" s="8" customFormat="1" x14ac:dyDescent="0.25">
      <c r="A14" s="7"/>
      <c r="B14" s="21" t="s">
        <v>174</v>
      </c>
      <c r="C14" s="22"/>
      <c r="D14" s="23"/>
      <c r="E14" s="23"/>
      <c r="F14" s="23"/>
      <c r="G14" s="23">
        <v>0</v>
      </c>
      <c r="H14" s="51"/>
      <c r="I14" s="23"/>
      <c r="J14" s="24"/>
      <c r="K14" s="237"/>
      <c r="L14" s="23"/>
      <c r="M14" s="24"/>
      <c r="N14" s="242"/>
      <c r="O14" s="23"/>
      <c r="P14" s="23"/>
      <c r="Q14" s="23"/>
      <c r="R14" s="23">
        <v>7</v>
      </c>
      <c r="S14" s="51"/>
      <c r="T14" s="23"/>
      <c r="U14" s="24"/>
      <c r="V14" s="242"/>
      <c r="W14" s="23"/>
      <c r="X14" s="23"/>
      <c r="Y14" s="23"/>
      <c r="Z14" s="23"/>
      <c r="AA14" s="23"/>
      <c r="AB14" s="23">
        <v>1</v>
      </c>
      <c r="AC14" s="51"/>
      <c r="AD14" s="23"/>
      <c r="AE14" s="24"/>
      <c r="AF14" s="237"/>
      <c r="AG14" s="23"/>
      <c r="AH14" s="24"/>
      <c r="AI14" s="237"/>
      <c r="AJ14" s="23"/>
      <c r="AK14" s="24"/>
      <c r="AL14" s="246"/>
      <c r="AM14" s="23"/>
      <c r="AN14" s="50"/>
      <c r="AO14" s="50"/>
      <c r="AP14" s="50"/>
      <c r="AQ14" s="50"/>
      <c r="AR14" s="80" t="s">
        <v>331</v>
      </c>
      <c r="AS14" s="50"/>
      <c r="AT14" s="50"/>
      <c r="AU14" s="583"/>
      <c r="AV14" s="250"/>
      <c r="AW14" s="25"/>
      <c r="AX14" s="25"/>
      <c r="AY14" s="25"/>
      <c r="AZ14" s="25"/>
      <c r="BA14" s="25"/>
      <c r="BB14" s="97">
        <v>4553.48859710531</v>
      </c>
      <c r="BC14" s="25"/>
      <c r="BD14" s="25"/>
      <c r="BE14" s="568"/>
      <c r="BF14" s="250"/>
      <c r="BG14" s="25"/>
      <c r="BH14" s="25"/>
      <c r="BI14" s="25"/>
      <c r="BJ14" s="25"/>
      <c r="BK14" s="25"/>
      <c r="BL14" s="25">
        <v>1979.1293162816378</v>
      </c>
      <c r="BM14" s="97"/>
      <c r="BN14" s="25"/>
      <c r="BO14" s="568"/>
      <c r="BP14" s="221"/>
      <c r="BQ14" s="25"/>
      <c r="BR14" s="568"/>
      <c r="BS14" s="573"/>
      <c r="BT14" s="261"/>
      <c r="BU14" s="27"/>
      <c r="BV14" s="27"/>
      <c r="BW14" s="27"/>
      <c r="BX14" s="27"/>
      <c r="BY14" s="27"/>
      <c r="BZ14" s="27">
        <f>BL14/BB14</f>
        <v>0.43464022673512054</v>
      </c>
      <c r="CA14" s="98"/>
      <c r="CB14" s="27"/>
      <c r="CC14" s="28"/>
      <c r="CD14" s="242"/>
      <c r="CE14" s="29"/>
      <c r="CF14" s="29"/>
      <c r="CG14" s="29"/>
      <c r="CH14" s="29"/>
      <c r="CI14" s="29"/>
      <c r="CJ14" s="29"/>
      <c r="CK14" s="99"/>
      <c r="CL14" s="29"/>
      <c r="CM14" s="560">
        <f t="shared" si="7"/>
        <v>0</v>
      </c>
      <c r="CN14" s="261"/>
      <c r="CO14" s="27"/>
      <c r="CP14" s="27"/>
      <c r="CQ14" s="27"/>
      <c r="CR14" s="27">
        <f t="shared" si="25"/>
        <v>0.14285714285714285</v>
      </c>
      <c r="CS14" s="98"/>
      <c r="CT14" s="27"/>
      <c r="CU14" s="28"/>
      <c r="CV14" s="267"/>
      <c r="CW14" s="27"/>
      <c r="CX14" s="28"/>
      <c r="CY14" s="261"/>
      <c r="CZ14" s="27"/>
      <c r="DA14" s="28"/>
      <c r="DB14" s="261"/>
      <c r="DC14" s="27"/>
      <c r="DD14" s="28"/>
      <c r="DE14" s="159"/>
      <c r="DF14" s="159"/>
      <c r="DG14" s="261"/>
      <c r="DH14" s="28"/>
      <c r="DI14" s="26"/>
      <c r="DJ14" s="171" t="s">
        <v>192</v>
      </c>
      <c r="DK14" s="187"/>
      <c r="DL14" s="165"/>
      <c r="DM14" s="165"/>
      <c r="DN14" s="171"/>
      <c r="DO14" s="187"/>
      <c r="DP14" s="165"/>
      <c r="DQ14" s="165"/>
      <c r="DR14" s="171"/>
      <c r="DS14" s="187"/>
      <c r="DT14" s="165"/>
      <c r="DU14" s="165"/>
      <c r="DV14" s="171"/>
    </row>
    <row r="15" spans="1:126" s="11" customFormat="1" x14ac:dyDescent="0.25">
      <c r="A15" s="10">
        <v>6</v>
      </c>
      <c r="B15" s="35" t="s">
        <v>4</v>
      </c>
      <c r="C15" s="36">
        <v>0</v>
      </c>
      <c r="D15" s="37">
        <v>0</v>
      </c>
      <c r="E15" s="37">
        <v>0</v>
      </c>
      <c r="F15" s="37">
        <v>0</v>
      </c>
      <c r="G15" s="37"/>
      <c r="H15" s="76">
        <v>0</v>
      </c>
      <c r="I15" s="37">
        <v>0</v>
      </c>
      <c r="J15" s="38">
        <v>0</v>
      </c>
      <c r="K15" s="239">
        <v>9</v>
      </c>
      <c r="L15" s="37">
        <v>10</v>
      </c>
      <c r="M15" s="38">
        <v>10</v>
      </c>
      <c r="N15" s="195">
        <v>20</v>
      </c>
      <c r="O15" s="37">
        <v>28</v>
      </c>
      <c r="P15" s="37">
        <v>31</v>
      </c>
      <c r="Q15" s="37">
        <v>15</v>
      </c>
      <c r="R15" s="37"/>
      <c r="S15" s="76">
        <v>8</v>
      </c>
      <c r="T15" s="37">
        <v>23</v>
      </c>
      <c r="U15" s="38">
        <v>16</v>
      </c>
      <c r="V15" s="195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4</v>
      </c>
      <c r="AB15" s="37"/>
      <c r="AC15" s="76">
        <v>0</v>
      </c>
      <c r="AD15" s="37">
        <v>1</v>
      </c>
      <c r="AE15" s="38">
        <v>1</v>
      </c>
      <c r="AF15" s="239">
        <v>4</v>
      </c>
      <c r="AG15" s="37">
        <v>4</v>
      </c>
      <c r="AH15" s="38">
        <v>2</v>
      </c>
      <c r="AI15" s="239">
        <v>0</v>
      </c>
      <c r="AJ15" s="37">
        <v>2</v>
      </c>
      <c r="AK15" s="38">
        <v>3</v>
      </c>
      <c r="AL15" s="248">
        <v>28.912755192059237</v>
      </c>
      <c r="AM15" s="39">
        <v>28.912755192059237</v>
      </c>
      <c r="AN15" s="39">
        <v>36.098257835755064</v>
      </c>
      <c r="AO15" s="39">
        <v>47.02591334141524</v>
      </c>
      <c r="AP15" s="39">
        <v>47.02591334141524</v>
      </c>
      <c r="AQ15" s="39">
        <v>47.02591334141524</v>
      </c>
      <c r="AR15" s="78"/>
      <c r="AS15" s="39">
        <v>47.02591334141524</v>
      </c>
      <c r="AT15" s="39">
        <v>47.03</v>
      </c>
      <c r="AU15" s="587">
        <v>47.03</v>
      </c>
      <c r="AV15" s="252">
        <v>22629.353276304631</v>
      </c>
      <c r="AW15" s="226">
        <v>29272.741760149343</v>
      </c>
      <c r="AX15" s="226">
        <v>36503.776301785423</v>
      </c>
      <c r="AY15" s="226">
        <v>51499.422314044881</v>
      </c>
      <c r="AZ15" s="226">
        <v>57919.41992362024</v>
      </c>
      <c r="BA15" s="226">
        <v>51811.031240573473</v>
      </c>
      <c r="BB15" s="108"/>
      <c r="BC15" s="226">
        <v>40844.389047301949</v>
      </c>
      <c r="BD15" s="226">
        <v>44015</v>
      </c>
      <c r="BE15" s="567">
        <v>45896</v>
      </c>
      <c r="BF15" s="252">
        <v>3666.7406560008199</v>
      </c>
      <c r="BG15" s="226">
        <v>4537.5382041081157</v>
      </c>
      <c r="BH15" s="226">
        <v>6422.8433531966239</v>
      </c>
      <c r="BI15" s="226">
        <v>7484.30572392872</v>
      </c>
      <c r="BJ15" s="226">
        <v>10574.78329662324</v>
      </c>
      <c r="BK15" s="226">
        <v>6114.3220584971059</v>
      </c>
      <c r="BL15" s="226"/>
      <c r="BM15" s="108">
        <v>2030.5376747998018</v>
      </c>
      <c r="BN15" s="226">
        <v>6949</v>
      </c>
      <c r="BO15" s="567">
        <v>7194</v>
      </c>
      <c r="BP15" s="257">
        <v>8616.5559672397994</v>
      </c>
      <c r="BQ15" s="226">
        <v>15058</v>
      </c>
      <c r="BR15" s="567">
        <v>14899</v>
      </c>
      <c r="BS15" s="549">
        <f t="shared" si="3"/>
        <v>-1.0559171204675255E-2</v>
      </c>
      <c r="BT15" s="263">
        <f t="shared" ref="BT15:BU17" si="26">BF15/AV15</f>
        <v>0.16203470824949701</v>
      </c>
      <c r="BU15" s="41">
        <f t="shared" si="26"/>
        <v>0.15500899236863852</v>
      </c>
      <c r="BV15" s="41">
        <f t="shared" si="23"/>
        <v>0.17595010719158058</v>
      </c>
      <c r="BW15" s="41">
        <f>BI15/AY15</f>
        <v>0.14532795490965356</v>
      </c>
      <c r="BX15" s="41">
        <f>BJ15/AZ15</f>
        <v>0.18257750700142483</v>
      </c>
      <c r="BY15" s="41">
        <f>BK15/BA15</f>
        <v>0.11801197374564029</v>
      </c>
      <c r="BZ15" s="41"/>
      <c r="CA15" s="103">
        <f>BM15/BC15</f>
        <v>4.9713993088456608E-2</v>
      </c>
      <c r="CB15" s="41">
        <f>BN15/BD15</f>
        <v>0.15787799613768033</v>
      </c>
      <c r="CC15" s="42">
        <f t="shared" si="5"/>
        <v>0.15674568589855326</v>
      </c>
      <c r="CD15" s="195" t="s">
        <v>107</v>
      </c>
      <c r="CE15" s="43">
        <f>(BU15-BT15)*100</f>
        <v>-0.70257158808584852</v>
      </c>
      <c r="CF15" s="43">
        <f>(BV15-BU15)*100</f>
        <v>2.0941114822942057</v>
      </c>
      <c r="CG15" s="43">
        <f>(BW15-BV15)*100</f>
        <v>-3.0622152281927022</v>
      </c>
      <c r="CH15" s="43">
        <f>(BX15-BW15)*100</f>
        <v>3.7249552091771276</v>
      </c>
      <c r="CI15" s="43">
        <f>(BY15-BX15)*100</f>
        <v>-6.4565533255784544</v>
      </c>
      <c r="CJ15" s="43"/>
      <c r="CK15" s="110">
        <f>(CA15-BZ15)*100</f>
        <v>4.9713993088456609</v>
      </c>
      <c r="CL15" s="43">
        <f>(CB15-CA15)*100</f>
        <v>10.816400304922372</v>
      </c>
      <c r="CM15" s="562">
        <f t="shared" si="7"/>
        <v>-0.11323102391270767</v>
      </c>
      <c r="CN15" s="263">
        <f>X15/N15</f>
        <v>0</v>
      </c>
      <c r="CO15" s="41">
        <f>Y15/O15</f>
        <v>0</v>
      </c>
      <c r="CP15" s="41">
        <f>Z15/P15</f>
        <v>0</v>
      </c>
      <c r="CQ15" s="41">
        <f>AA15/Q15</f>
        <v>0.26666666666666666</v>
      </c>
      <c r="CR15" s="41"/>
      <c r="CS15" s="103">
        <f>AC15/S15</f>
        <v>0</v>
      </c>
      <c r="CT15" s="41">
        <f>AD15/T15</f>
        <v>4.3478260869565216E-2</v>
      </c>
      <c r="CU15" s="42">
        <f>AE15/U15</f>
        <v>6.25E-2</v>
      </c>
      <c r="CV15" s="269">
        <f>AF15/S15</f>
        <v>0.5</v>
      </c>
      <c r="CW15" s="41">
        <f>AG15/T15</f>
        <v>0.17391304347826086</v>
      </c>
      <c r="CX15" s="42">
        <f t="shared" si="11"/>
        <v>0.125</v>
      </c>
      <c r="CY15" s="263">
        <f>AI15/S15</f>
        <v>0</v>
      </c>
      <c r="CZ15" s="41">
        <f>AJ15/T15</f>
        <v>8.6956521739130432E-2</v>
      </c>
      <c r="DA15" s="42">
        <f t="shared" si="13"/>
        <v>0.1875</v>
      </c>
      <c r="DB15" s="263">
        <f>(AC15+AF15+AI15)/S15</f>
        <v>0.5</v>
      </c>
      <c r="DC15" s="41">
        <f>(AD15+AG15+AJ15)/T15</f>
        <v>0.30434782608695654</v>
      </c>
      <c r="DD15" s="42">
        <f t="shared" si="15"/>
        <v>0.375</v>
      </c>
      <c r="DE15" s="549">
        <f t="shared" si="22"/>
        <v>0</v>
      </c>
      <c r="DF15" s="549">
        <f t="shared" si="16"/>
        <v>-0.30434782608695654</v>
      </c>
      <c r="DG15" s="263"/>
      <c r="DH15" s="42" t="s">
        <v>192</v>
      </c>
      <c r="DI15" s="140"/>
      <c r="DJ15" s="173"/>
      <c r="DK15" s="189"/>
      <c r="DL15" s="94" t="s">
        <v>192</v>
      </c>
      <c r="DM15" s="94"/>
      <c r="DN15" s="173" t="s">
        <v>192</v>
      </c>
      <c r="DO15" s="189" t="s">
        <v>192</v>
      </c>
      <c r="DP15" s="94"/>
      <c r="DQ15" s="94"/>
      <c r="DR15" s="173" t="s">
        <v>192</v>
      </c>
      <c r="DS15" s="189"/>
      <c r="DT15" s="94" t="s">
        <v>192</v>
      </c>
      <c r="DU15" s="94"/>
      <c r="DV15" s="173" t="s">
        <v>192</v>
      </c>
    </row>
    <row r="16" spans="1:126" s="11" customFormat="1" x14ac:dyDescent="0.25">
      <c r="A16" s="10">
        <v>7</v>
      </c>
      <c r="B16" s="35" t="s">
        <v>5</v>
      </c>
      <c r="C16" s="36">
        <v>82</v>
      </c>
      <c r="D16" s="37">
        <v>82</v>
      </c>
      <c r="E16" s="37">
        <v>82</v>
      </c>
      <c r="F16" s="37"/>
      <c r="G16" s="37"/>
      <c r="H16" s="76"/>
      <c r="I16" s="37"/>
      <c r="J16" s="38"/>
      <c r="K16" s="239"/>
      <c r="L16" s="37"/>
      <c r="M16" s="38"/>
      <c r="N16" s="195"/>
      <c r="O16" s="37"/>
      <c r="P16" s="37"/>
      <c r="Q16" s="37"/>
      <c r="R16" s="37"/>
      <c r="S16" s="76"/>
      <c r="T16" s="37"/>
      <c r="U16" s="38"/>
      <c r="V16" s="195"/>
      <c r="W16" s="37"/>
      <c r="X16" s="37"/>
      <c r="Y16" s="37"/>
      <c r="Z16" s="37"/>
      <c r="AA16" s="37"/>
      <c r="AB16" s="37"/>
      <c r="AC16" s="76"/>
      <c r="AD16" s="37"/>
      <c r="AE16" s="38"/>
      <c r="AF16" s="239"/>
      <c r="AG16" s="37"/>
      <c r="AH16" s="38"/>
      <c r="AI16" s="239"/>
      <c r="AJ16" s="37"/>
      <c r="AK16" s="38"/>
      <c r="AL16" s="248">
        <v>35.144933722631059</v>
      </c>
      <c r="AM16" s="39">
        <v>35.144933722631059</v>
      </c>
      <c r="AN16" s="39">
        <v>119.03745567754309</v>
      </c>
      <c r="AO16" s="39">
        <v>119.03745567754309</v>
      </c>
      <c r="AP16" s="39">
        <v>119.03745567754309</v>
      </c>
      <c r="AQ16" s="39"/>
      <c r="AR16" s="78"/>
      <c r="AS16" s="39"/>
      <c r="AT16" s="39"/>
      <c r="AU16" s="587"/>
      <c r="AV16" s="252">
        <v>19089.248211450133</v>
      </c>
      <c r="AW16" s="226">
        <v>18438.995793990929</v>
      </c>
      <c r="AX16" s="226">
        <v>18786.176515785341</v>
      </c>
      <c r="AY16" s="226">
        <v>25038.275251706025</v>
      </c>
      <c r="AZ16" s="226">
        <v>31370.054809022145</v>
      </c>
      <c r="BA16" s="226"/>
      <c r="BB16" s="108"/>
      <c r="BC16" s="226"/>
      <c r="BD16" s="226"/>
      <c r="BE16" s="567"/>
      <c r="BF16" s="252">
        <v>14426.497288006329</v>
      </c>
      <c r="BG16" s="226">
        <v>17124.262240966189</v>
      </c>
      <c r="BH16" s="226">
        <v>12263.732135844417</v>
      </c>
      <c r="BI16" s="226">
        <v>16977.706444471005</v>
      </c>
      <c r="BJ16" s="226">
        <v>17240.937729438079</v>
      </c>
      <c r="BK16" s="226"/>
      <c r="BL16" s="226"/>
      <c r="BM16" s="108"/>
      <c r="BN16" s="226"/>
      <c r="BO16" s="567"/>
      <c r="BP16" s="257"/>
      <c r="BQ16" s="226"/>
      <c r="BR16" s="567"/>
      <c r="BS16" s="549"/>
      <c r="BT16" s="263">
        <f t="shared" si="26"/>
        <v>0.75573941562313662</v>
      </c>
      <c r="BU16" s="41">
        <f t="shared" si="26"/>
        <v>0.92869820202176101</v>
      </c>
      <c r="BV16" s="41">
        <f t="shared" si="23"/>
        <v>0.65280618041354233</v>
      </c>
      <c r="BW16" s="41">
        <f>BI16/AY16</f>
        <v>0.67807012558958912</v>
      </c>
      <c r="BX16" s="41">
        <f>BJ16/AZ16</f>
        <v>0.54959858484147506</v>
      </c>
      <c r="BY16" s="41"/>
      <c r="BZ16" s="41"/>
      <c r="CA16" s="103"/>
      <c r="CB16" s="41"/>
      <c r="CC16" s="42"/>
      <c r="CD16" s="195" t="s">
        <v>107</v>
      </c>
      <c r="CE16" s="43">
        <f t="shared" ref="CE16:CH17" si="27">(BU16-BT16)*100</f>
        <v>17.295878639862437</v>
      </c>
      <c r="CF16" s="43">
        <f t="shared" si="27"/>
        <v>-27.58920216082187</v>
      </c>
      <c r="CG16" s="43">
        <f t="shared" si="27"/>
        <v>2.5263945176046798</v>
      </c>
      <c r="CH16" s="43">
        <f t="shared" si="27"/>
        <v>-12.847154074811407</v>
      </c>
      <c r="CI16" s="43"/>
      <c r="CJ16" s="43"/>
      <c r="CK16" s="110"/>
      <c r="CL16" s="43"/>
      <c r="CM16" s="562"/>
      <c r="CN16" s="263"/>
      <c r="CO16" s="41"/>
      <c r="CP16" s="41"/>
      <c r="CQ16" s="41"/>
      <c r="CR16" s="41"/>
      <c r="CS16" s="103"/>
      <c r="CT16" s="41"/>
      <c r="CU16" s="42"/>
      <c r="CV16" s="269"/>
      <c r="CW16" s="41"/>
      <c r="CX16" s="42"/>
      <c r="CY16" s="263"/>
      <c r="CZ16" s="41"/>
      <c r="DA16" s="42"/>
      <c r="DB16" s="263"/>
      <c r="DC16" s="41"/>
      <c r="DD16" s="42" t="s">
        <v>368</v>
      </c>
      <c r="DE16" s="549"/>
      <c r="DF16" s="549"/>
      <c r="DG16" s="263"/>
      <c r="DH16" s="42"/>
      <c r="DI16" s="140"/>
      <c r="DJ16" s="173"/>
      <c r="DK16" s="189"/>
      <c r="DL16" s="94"/>
      <c r="DM16" s="94"/>
      <c r="DN16" s="173"/>
      <c r="DO16" s="189"/>
      <c r="DP16" s="94"/>
      <c r="DQ16" s="94"/>
      <c r="DR16" s="173"/>
      <c r="DS16" s="189"/>
      <c r="DT16" s="94"/>
      <c r="DU16" s="94"/>
      <c r="DV16" s="173"/>
    </row>
    <row r="17" spans="1:126" s="6" customFormat="1" x14ac:dyDescent="0.25">
      <c r="A17" s="327">
        <v>8</v>
      </c>
      <c r="B17" s="14" t="s">
        <v>217</v>
      </c>
      <c r="C17" s="2">
        <v>43</v>
      </c>
      <c r="D17" s="3">
        <v>42</v>
      </c>
      <c r="E17" s="3">
        <v>42</v>
      </c>
      <c r="F17" s="3">
        <v>86</v>
      </c>
      <c r="G17" s="3">
        <v>53</v>
      </c>
      <c r="H17" s="75">
        <v>87</v>
      </c>
      <c r="I17" s="3">
        <v>46</v>
      </c>
      <c r="J17" s="4">
        <v>45</v>
      </c>
      <c r="K17" s="238">
        <v>14</v>
      </c>
      <c r="L17" s="3">
        <v>14</v>
      </c>
      <c r="M17" s="4">
        <v>16</v>
      </c>
      <c r="N17" s="194">
        <v>280</v>
      </c>
      <c r="O17" s="3">
        <v>292</v>
      </c>
      <c r="P17" s="3">
        <v>248</v>
      </c>
      <c r="Q17" s="3">
        <v>494</v>
      </c>
      <c r="R17" s="3">
        <v>105</v>
      </c>
      <c r="S17" s="75">
        <v>279</v>
      </c>
      <c r="T17" s="3">
        <v>76</v>
      </c>
      <c r="U17" s="4">
        <v>36</v>
      </c>
      <c r="V17" s="194">
        <v>0</v>
      </c>
      <c r="W17" s="3">
        <v>0</v>
      </c>
      <c r="X17" s="3">
        <v>0</v>
      </c>
      <c r="Y17" s="3">
        <v>2</v>
      </c>
      <c r="Z17" s="3">
        <v>16</v>
      </c>
      <c r="AA17" s="3">
        <v>98</v>
      </c>
      <c r="AB17" s="3">
        <v>2</v>
      </c>
      <c r="AC17" s="75">
        <v>68</v>
      </c>
      <c r="AD17" s="3">
        <v>2</v>
      </c>
      <c r="AE17" s="4">
        <v>3</v>
      </c>
      <c r="AF17" s="238">
        <v>23</v>
      </c>
      <c r="AG17" s="3">
        <v>0</v>
      </c>
      <c r="AH17" s="4">
        <v>50</v>
      </c>
      <c r="AI17" s="238">
        <v>33</v>
      </c>
      <c r="AJ17" s="3">
        <v>1</v>
      </c>
      <c r="AK17" s="4">
        <v>10</v>
      </c>
      <c r="AL17" s="247">
        <v>32.384562410003362</v>
      </c>
      <c r="AM17" s="30">
        <v>38.787485557851127</v>
      </c>
      <c r="AN17" s="30">
        <v>55.122053943916086</v>
      </c>
      <c r="AO17" s="30">
        <v>55.122053943916086</v>
      </c>
      <c r="AP17" s="30">
        <v>55.122053943916086</v>
      </c>
      <c r="AQ17" s="30">
        <v>55.122053943916086</v>
      </c>
      <c r="AR17" s="79">
        <v>57.75436679358684</v>
      </c>
      <c r="AS17" s="30">
        <v>57.75436679358684</v>
      </c>
      <c r="AT17" s="30">
        <v>57.75</v>
      </c>
      <c r="AU17" s="584">
        <v>57.75</v>
      </c>
      <c r="AV17" s="251">
        <v>524786.42694122402</v>
      </c>
      <c r="AW17" s="16">
        <v>587075.48619529768</v>
      </c>
      <c r="AX17" s="16">
        <v>610205.69034894509</v>
      </c>
      <c r="AY17" s="16">
        <v>850393.56634282111</v>
      </c>
      <c r="AZ17" s="16">
        <v>880214.11375006405</v>
      </c>
      <c r="BA17" s="16">
        <v>904970.35304295365</v>
      </c>
      <c r="BB17" s="117">
        <v>178692.7792101354</v>
      </c>
      <c r="BC17" s="16">
        <v>880991.08713097824</v>
      </c>
      <c r="BD17" s="16">
        <v>114595</v>
      </c>
      <c r="BE17" s="578">
        <v>856852</v>
      </c>
      <c r="BF17" s="251">
        <v>59221.347630349286</v>
      </c>
      <c r="BG17" s="16">
        <v>66191.996630639551</v>
      </c>
      <c r="BH17" s="16">
        <v>66034.057859659311</v>
      </c>
      <c r="BI17" s="16">
        <v>79844.451653661614</v>
      </c>
      <c r="BJ17" s="16">
        <v>82952.003688083729</v>
      </c>
      <c r="BK17" s="16">
        <v>59348.605016476853</v>
      </c>
      <c r="BL17" s="16">
        <v>14462.06908327215</v>
      </c>
      <c r="BM17" s="117">
        <v>89265.086709808136</v>
      </c>
      <c r="BN17" s="16">
        <v>13066</v>
      </c>
      <c r="BO17" s="578">
        <v>31012</v>
      </c>
      <c r="BP17" s="256">
        <v>183347.50513656726</v>
      </c>
      <c r="BQ17" s="16">
        <v>33154</v>
      </c>
      <c r="BR17" s="578">
        <v>84438</v>
      </c>
      <c r="BS17" s="571">
        <f>(BR17-BQ17)/BQ17</f>
        <v>1.5468420100138747</v>
      </c>
      <c r="BT17" s="262">
        <f t="shared" si="26"/>
        <v>0.11284847433179149</v>
      </c>
      <c r="BU17" s="32">
        <f t="shared" si="26"/>
        <v>0.11274869788826439</v>
      </c>
      <c r="BV17" s="32">
        <f t="shared" si="23"/>
        <v>0.10821606370451552</v>
      </c>
      <c r="BW17" s="32">
        <f>BI17/AY17</f>
        <v>9.3891175584780634E-2</v>
      </c>
      <c r="BX17" s="32">
        <f>BJ17/AZ17</f>
        <v>9.4240710745565101E-2</v>
      </c>
      <c r="BY17" s="32">
        <f>BK17/BA17</f>
        <v>6.5580717442198816E-2</v>
      </c>
      <c r="BZ17" s="32">
        <f>BL17/BB17</f>
        <v>8.093258802732789E-2</v>
      </c>
      <c r="CA17" s="118">
        <f>BM17/BC17</f>
        <v>0.10132348444126424</v>
      </c>
      <c r="CB17" s="32">
        <f t="shared" si="18"/>
        <v>0.11401893625376325</v>
      </c>
      <c r="CC17" s="33">
        <f t="shared" si="5"/>
        <v>3.619294814040231E-2</v>
      </c>
      <c r="CD17" s="194" t="s">
        <v>107</v>
      </c>
      <c r="CE17" s="34">
        <f t="shared" si="27"/>
        <v>-9.9776443527099801E-3</v>
      </c>
      <c r="CF17" s="34">
        <f t="shared" si="27"/>
        <v>-0.45326341837488709</v>
      </c>
      <c r="CG17" s="34">
        <f t="shared" si="27"/>
        <v>-1.4324888119734882</v>
      </c>
      <c r="CH17" s="34">
        <f t="shared" si="27"/>
        <v>3.4953516078446711E-2</v>
      </c>
      <c r="CI17" s="34">
        <f>(BY17-BX17)*100</f>
        <v>-2.8659993303366287</v>
      </c>
      <c r="CJ17" s="34">
        <f>(BZ17-BY17)*100</f>
        <v>1.5351870585129075</v>
      </c>
      <c r="CK17" s="119">
        <f>(CA17-BZ17)*100</f>
        <v>2.0390896413936348</v>
      </c>
      <c r="CL17" s="34">
        <f>(CB17-CA17)*100</f>
        <v>1.2695451812499008</v>
      </c>
      <c r="CM17" s="561">
        <f t="shared" si="7"/>
        <v>-7.7825988113360944</v>
      </c>
      <c r="CN17" s="262">
        <f t="shared" ref="CN17:CT17" si="28">X17/N17</f>
        <v>0</v>
      </c>
      <c r="CO17" s="32">
        <f t="shared" si="28"/>
        <v>6.8493150684931503E-3</v>
      </c>
      <c r="CP17" s="32">
        <f t="shared" si="28"/>
        <v>6.4516129032258063E-2</v>
      </c>
      <c r="CQ17" s="32">
        <f t="shared" si="28"/>
        <v>0.19838056680161945</v>
      </c>
      <c r="CR17" s="32">
        <f t="shared" si="28"/>
        <v>1.9047619047619049E-2</v>
      </c>
      <c r="CS17" s="118">
        <f t="shared" si="28"/>
        <v>0.24372759856630824</v>
      </c>
      <c r="CT17" s="32">
        <f t="shared" si="28"/>
        <v>2.6315789473684209E-2</v>
      </c>
      <c r="CU17" s="33">
        <f t="shared" si="9"/>
        <v>8.3333333333333329E-2</v>
      </c>
      <c r="CV17" s="268">
        <f>AF17/S17</f>
        <v>8.2437275985663083E-2</v>
      </c>
      <c r="CW17" s="32">
        <f>AG17/T17</f>
        <v>0</v>
      </c>
      <c r="CX17" s="33">
        <f t="shared" si="11"/>
        <v>1.3888888888888888</v>
      </c>
      <c r="CY17" s="268">
        <f>AI17/S17</f>
        <v>0.11827956989247312</v>
      </c>
      <c r="CZ17" s="32">
        <f>AJ17/T17</f>
        <v>1.3157894736842105E-2</v>
      </c>
      <c r="DA17" s="33">
        <f t="shared" si="13"/>
        <v>0.27777777777777779</v>
      </c>
      <c r="DB17" s="268">
        <f>(AC17+AF17+AI17)/S17</f>
        <v>0.44444444444444442</v>
      </c>
      <c r="DC17" s="32">
        <f>(AD17+AG17+AJ17)/T17</f>
        <v>3.9473684210526314E-2</v>
      </c>
      <c r="DD17" s="33">
        <f>(AE17+AH17+AK17)/U17</f>
        <v>1.75</v>
      </c>
      <c r="DE17" s="548">
        <f>(AU17-AT17)/AT17</f>
        <v>0</v>
      </c>
      <c r="DF17" s="548">
        <f t="shared" si="16"/>
        <v>-0.52631578947368418</v>
      </c>
      <c r="DG17" s="262" t="s">
        <v>192</v>
      </c>
      <c r="DH17" s="33"/>
      <c r="DI17" s="31"/>
      <c r="DJ17" s="172" t="s">
        <v>192</v>
      </c>
      <c r="DK17" s="188" t="s">
        <v>192</v>
      </c>
      <c r="DL17" s="95"/>
      <c r="DM17" s="95" t="s">
        <v>192</v>
      </c>
      <c r="DN17" s="172"/>
      <c r="DO17" s="188" t="s">
        <v>192</v>
      </c>
      <c r="DP17" s="95"/>
      <c r="DQ17" s="95" t="s">
        <v>192</v>
      </c>
      <c r="DR17" s="172"/>
      <c r="DS17" s="188" t="s">
        <v>192</v>
      </c>
      <c r="DT17" s="95"/>
      <c r="DU17" s="95" t="s">
        <v>192</v>
      </c>
      <c r="DV17" s="172"/>
    </row>
    <row r="18" spans="1:126" s="323" customFormat="1" x14ac:dyDescent="0.25">
      <c r="A18" s="296"/>
      <c r="B18" s="297" t="s">
        <v>375</v>
      </c>
      <c r="C18" s="298"/>
      <c r="D18" s="299"/>
      <c r="E18" s="299"/>
      <c r="F18" s="299"/>
      <c r="G18" s="299"/>
      <c r="H18" s="300"/>
      <c r="I18" s="299"/>
      <c r="J18" s="322">
        <v>1</v>
      </c>
      <c r="K18" s="301"/>
      <c r="L18" s="299"/>
      <c r="M18" s="322">
        <v>2</v>
      </c>
      <c r="N18" s="302"/>
      <c r="O18" s="299"/>
      <c r="P18" s="299"/>
      <c r="Q18" s="299"/>
      <c r="R18" s="299"/>
      <c r="S18" s="300"/>
      <c r="T18" s="299"/>
      <c r="U18" s="322">
        <v>21</v>
      </c>
      <c r="V18" s="302"/>
      <c r="W18" s="299"/>
      <c r="X18" s="299"/>
      <c r="Y18" s="299"/>
      <c r="Z18" s="299"/>
      <c r="AA18" s="299"/>
      <c r="AB18" s="299"/>
      <c r="AC18" s="300"/>
      <c r="AD18" s="299"/>
      <c r="AE18" s="322">
        <v>0</v>
      </c>
      <c r="AF18" s="301"/>
      <c r="AG18" s="299"/>
      <c r="AH18" s="322">
        <v>0</v>
      </c>
      <c r="AI18" s="301"/>
      <c r="AJ18" s="299"/>
      <c r="AK18" s="322">
        <v>0</v>
      </c>
      <c r="AL18" s="303"/>
      <c r="AM18" s="304"/>
      <c r="AN18" s="304"/>
      <c r="AO18" s="304"/>
      <c r="AP18" s="304"/>
      <c r="AQ18" s="304"/>
      <c r="AR18" s="305"/>
      <c r="AS18" s="304"/>
      <c r="AT18" s="304"/>
      <c r="AU18" s="589" t="s">
        <v>396</v>
      </c>
      <c r="AV18" s="306"/>
      <c r="AW18" s="307"/>
      <c r="AX18" s="307"/>
      <c r="AY18" s="307"/>
      <c r="AZ18" s="307"/>
      <c r="BA18" s="307"/>
      <c r="BB18" s="308"/>
      <c r="BC18" s="307"/>
      <c r="BD18" s="307"/>
      <c r="BE18" s="579">
        <v>22688.84</v>
      </c>
      <c r="BF18" s="306"/>
      <c r="BG18" s="307"/>
      <c r="BH18" s="307"/>
      <c r="BI18" s="307"/>
      <c r="BJ18" s="307"/>
      <c r="BK18" s="307"/>
      <c r="BL18" s="307"/>
      <c r="BM18" s="308"/>
      <c r="BN18" s="307"/>
      <c r="BO18" s="579">
        <v>3069</v>
      </c>
      <c r="BP18" s="309"/>
      <c r="BQ18" s="307"/>
      <c r="BR18" s="579">
        <v>14560</v>
      </c>
      <c r="BS18" s="550"/>
      <c r="BT18" s="310"/>
      <c r="BU18" s="311"/>
      <c r="BV18" s="311"/>
      <c r="BW18" s="311"/>
      <c r="BX18" s="311"/>
      <c r="BY18" s="311"/>
      <c r="BZ18" s="311"/>
      <c r="CA18" s="312"/>
      <c r="CB18" s="311"/>
      <c r="CC18" s="316">
        <f t="shared" si="5"/>
        <v>0.13526473808268735</v>
      </c>
      <c r="CD18" s="302"/>
      <c r="CE18" s="313"/>
      <c r="CF18" s="313"/>
      <c r="CG18" s="313"/>
      <c r="CH18" s="313"/>
      <c r="CI18" s="313"/>
      <c r="CJ18" s="313"/>
      <c r="CK18" s="314"/>
      <c r="CL18" s="313"/>
      <c r="CM18" s="564">
        <f t="shared" si="7"/>
        <v>13.526473808268735</v>
      </c>
      <c r="CN18" s="310"/>
      <c r="CO18" s="311"/>
      <c r="CP18" s="311"/>
      <c r="CQ18" s="311"/>
      <c r="CR18" s="311"/>
      <c r="CS18" s="312"/>
      <c r="CT18" s="311"/>
      <c r="CU18" s="316"/>
      <c r="CV18" s="315"/>
      <c r="CW18" s="311"/>
      <c r="CX18" s="316">
        <f t="shared" si="11"/>
        <v>0</v>
      </c>
      <c r="CY18" s="315"/>
      <c r="CZ18" s="311"/>
      <c r="DA18" s="316">
        <f t="shared" si="13"/>
        <v>0</v>
      </c>
      <c r="DB18" s="315"/>
      <c r="DC18" s="311"/>
      <c r="DD18" s="316"/>
      <c r="DE18" s="550"/>
      <c r="DF18" s="550"/>
      <c r="DG18" s="310"/>
      <c r="DH18" s="316"/>
      <c r="DI18" s="317"/>
      <c r="DJ18" s="322"/>
      <c r="DK18" s="302"/>
      <c r="DL18" s="299"/>
      <c r="DM18" s="299"/>
      <c r="DN18" s="322"/>
      <c r="DO18" s="302"/>
      <c r="DP18" s="299"/>
      <c r="DQ18" s="299"/>
      <c r="DR18" s="322"/>
      <c r="DS18" s="302"/>
      <c r="DT18" s="299" t="s">
        <v>192</v>
      </c>
      <c r="DU18" s="299"/>
      <c r="DV18" s="322" t="s">
        <v>192</v>
      </c>
    </row>
    <row r="19" spans="1:126" s="321" customFormat="1" x14ac:dyDescent="0.25">
      <c r="A19" s="296"/>
      <c r="B19" s="297" t="s">
        <v>374</v>
      </c>
      <c r="C19" s="298"/>
      <c r="D19" s="299"/>
      <c r="E19" s="299"/>
      <c r="F19" s="299"/>
      <c r="G19" s="299"/>
      <c r="H19" s="300"/>
      <c r="I19" s="299"/>
      <c r="J19" s="322">
        <v>2</v>
      </c>
      <c r="K19" s="301"/>
      <c r="L19" s="299"/>
      <c r="M19" s="322">
        <v>0</v>
      </c>
      <c r="N19" s="302"/>
      <c r="O19" s="299"/>
      <c r="P19" s="299"/>
      <c r="Q19" s="299"/>
      <c r="R19" s="299"/>
      <c r="S19" s="300"/>
      <c r="T19" s="299"/>
      <c r="U19" s="322">
        <v>0</v>
      </c>
      <c r="V19" s="302"/>
      <c r="W19" s="299"/>
      <c r="X19" s="299"/>
      <c r="Y19" s="299"/>
      <c r="Z19" s="299"/>
      <c r="AA19" s="299"/>
      <c r="AB19" s="299"/>
      <c r="AC19" s="300"/>
      <c r="AD19" s="299"/>
      <c r="AE19" s="322">
        <v>0</v>
      </c>
      <c r="AF19" s="301"/>
      <c r="AG19" s="299"/>
      <c r="AH19" s="322">
        <v>0</v>
      </c>
      <c r="AI19" s="301"/>
      <c r="AJ19" s="299"/>
      <c r="AK19" s="322">
        <v>0</v>
      </c>
      <c r="AL19" s="303"/>
      <c r="AM19" s="304"/>
      <c r="AN19" s="304"/>
      <c r="AO19" s="304"/>
      <c r="AP19" s="304"/>
      <c r="AQ19" s="304"/>
      <c r="AR19" s="305"/>
      <c r="AS19" s="304"/>
      <c r="AT19" s="304"/>
      <c r="AU19" s="589">
        <v>56</v>
      </c>
      <c r="AV19" s="306"/>
      <c r="AW19" s="307"/>
      <c r="AX19" s="307"/>
      <c r="AY19" s="307"/>
      <c r="AZ19" s="307"/>
      <c r="BA19" s="307"/>
      <c r="BB19" s="308"/>
      <c r="BC19" s="307"/>
      <c r="BD19" s="307"/>
      <c r="BE19" s="579">
        <v>10136</v>
      </c>
      <c r="BF19" s="306"/>
      <c r="BG19" s="307"/>
      <c r="BH19" s="307"/>
      <c r="BI19" s="307"/>
      <c r="BJ19" s="307"/>
      <c r="BK19" s="307"/>
      <c r="BL19" s="307"/>
      <c r="BM19" s="308"/>
      <c r="BN19" s="307"/>
      <c r="BO19" s="579">
        <v>2078</v>
      </c>
      <c r="BP19" s="309"/>
      <c r="BQ19" s="307"/>
      <c r="BR19" s="579">
        <v>2078</v>
      </c>
      <c r="BS19" s="550"/>
      <c r="BT19" s="310"/>
      <c r="BU19" s="311"/>
      <c r="BV19" s="311"/>
      <c r="BW19" s="311"/>
      <c r="BX19" s="311"/>
      <c r="BY19" s="311"/>
      <c r="BZ19" s="311"/>
      <c r="CA19" s="312"/>
      <c r="CB19" s="311"/>
      <c r="CC19" s="316">
        <f t="shared" si="5"/>
        <v>0.20501183898973954</v>
      </c>
      <c r="CD19" s="302"/>
      <c r="CE19" s="313"/>
      <c r="CF19" s="313"/>
      <c r="CG19" s="313"/>
      <c r="CH19" s="313"/>
      <c r="CI19" s="313"/>
      <c r="CJ19" s="313"/>
      <c r="CK19" s="314"/>
      <c r="CL19" s="313"/>
      <c r="CM19" s="564">
        <f t="shared" si="7"/>
        <v>20.501183898973956</v>
      </c>
      <c r="CN19" s="310"/>
      <c r="CO19" s="311"/>
      <c r="CP19" s="311"/>
      <c r="CQ19" s="311"/>
      <c r="CR19" s="311"/>
      <c r="CS19" s="312"/>
      <c r="CT19" s="311"/>
      <c r="CU19" s="316"/>
      <c r="CV19" s="315"/>
      <c r="CW19" s="311"/>
      <c r="CX19" s="316">
        <v>0</v>
      </c>
      <c r="CY19" s="315"/>
      <c r="CZ19" s="311"/>
      <c r="DA19" s="316">
        <v>0</v>
      </c>
      <c r="DB19" s="315"/>
      <c r="DC19" s="311"/>
      <c r="DD19" s="316"/>
      <c r="DE19" s="550"/>
      <c r="DF19" s="550"/>
      <c r="DG19" s="310"/>
      <c r="DH19" s="316"/>
      <c r="DI19" s="317"/>
      <c r="DJ19" s="318"/>
      <c r="DK19" s="319"/>
      <c r="DL19" s="320"/>
      <c r="DM19" s="320"/>
      <c r="DN19" s="318"/>
      <c r="DO19" s="319"/>
      <c r="DP19" s="320"/>
      <c r="DQ19" s="320"/>
      <c r="DR19" s="318"/>
      <c r="DS19" s="319" t="s">
        <v>192</v>
      </c>
      <c r="DT19" s="320"/>
      <c r="DU19" s="320"/>
      <c r="DV19" s="318" t="s">
        <v>192</v>
      </c>
    </row>
    <row r="20" spans="1:126" s="8" customFormat="1" x14ac:dyDescent="0.25">
      <c r="A20" s="7">
        <v>9</v>
      </c>
      <c r="B20" s="21" t="s">
        <v>6</v>
      </c>
      <c r="C20" s="22"/>
      <c r="D20" s="23"/>
      <c r="E20" s="23"/>
      <c r="F20" s="23">
        <v>6</v>
      </c>
      <c r="G20" s="23"/>
      <c r="H20" s="51">
        <v>6</v>
      </c>
      <c r="I20" s="23"/>
      <c r="J20" s="24"/>
      <c r="K20" s="237">
        <v>0</v>
      </c>
      <c r="L20" s="23"/>
      <c r="M20" s="24"/>
      <c r="N20" s="242"/>
      <c r="O20" s="23"/>
      <c r="P20" s="23"/>
      <c r="Q20" s="23">
        <v>25</v>
      </c>
      <c r="R20" s="23"/>
      <c r="S20" s="51">
        <v>24</v>
      </c>
      <c r="T20" s="23"/>
      <c r="U20" s="24"/>
      <c r="V20" s="242"/>
      <c r="W20" s="23"/>
      <c r="X20" s="23"/>
      <c r="Y20" s="23"/>
      <c r="Z20" s="23"/>
      <c r="AA20" s="23">
        <v>3</v>
      </c>
      <c r="AB20" s="23"/>
      <c r="AC20" s="51">
        <v>0</v>
      </c>
      <c r="AD20" s="23"/>
      <c r="AE20" s="24"/>
      <c r="AF20" s="237">
        <v>0</v>
      </c>
      <c r="AG20" s="23"/>
      <c r="AH20" s="24"/>
      <c r="AI20" s="237">
        <v>2</v>
      </c>
      <c r="AJ20" s="23"/>
      <c r="AK20" s="24"/>
      <c r="AL20" s="246"/>
      <c r="AM20" s="23"/>
      <c r="AN20" s="50"/>
      <c r="AO20" s="50"/>
      <c r="AP20" s="50"/>
      <c r="AQ20" s="50"/>
      <c r="AR20" s="80"/>
      <c r="AS20" s="50" t="s">
        <v>320</v>
      </c>
      <c r="AT20" s="50"/>
      <c r="AU20" s="583"/>
      <c r="AV20" s="242"/>
      <c r="AW20" s="23"/>
      <c r="AX20" s="23"/>
      <c r="AY20" s="23"/>
      <c r="AZ20" s="23"/>
      <c r="BA20" s="25">
        <v>19554.911468915943</v>
      </c>
      <c r="BB20" s="51"/>
      <c r="BC20" s="25">
        <v>17875.59547185275</v>
      </c>
      <c r="BD20" s="25"/>
      <c r="BE20" s="568"/>
      <c r="BF20" s="250"/>
      <c r="BG20" s="25"/>
      <c r="BH20" s="25"/>
      <c r="BI20" s="25"/>
      <c r="BJ20" s="25"/>
      <c r="BK20" s="25">
        <v>6692.8475079823111</v>
      </c>
      <c r="BL20" s="25"/>
      <c r="BM20" s="97">
        <v>8488.8532222355025</v>
      </c>
      <c r="BN20" s="25"/>
      <c r="BO20" s="568"/>
      <c r="BP20" s="221">
        <v>13612.614612324347</v>
      </c>
      <c r="BQ20" s="25"/>
      <c r="BR20" s="568"/>
      <c r="BS20" s="159"/>
      <c r="BT20" s="261"/>
      <c r="BU20" s="27"/>
      <c r="BV20" s="27"/>
      <c r="BW20" s="27"/>
      <c r="BX20" s="27"/>
      <c r="BY20" s="27">
        <f>BK20/BA20</f>
        <v>0.3422591566635888</v>
      </c>
      <c r="BZ20" s="27"/>
      <c r="CA20" s="98">
        <f>BM20/BC20</f>
        <v>0.47488505966708694</v>
      </c>
      <c r="CB20" s="27"/>
      <c r="CC20" s="28"/>
      <c r="CD20" s="242" t="s">
        <v>107</v>
      </c>
      <c r="CE20" s="29"/>
      <c r="CF20" s="29"/>
      <c r="CG20" s="29"/>
      <c r="CH20" s="29"/>
      <c r="CI20" s="29"/>
      <c r="CJ20" s="29"/>
      <c r="CK20" s="99"/>
      <c r="CL20" s="29"/>
      <c r="CM20" s="560"/>
      <c r="CN20" s="261"/>
      <c r="CO20" s="27"/>
      <c r="CP20" s="27"/>
      <c r="CQ20" s="27">
        <f>AA20/Q20</f>
        <v>0.12</v>
      </c>
      <c r="CR20" s="27"/>
      <c r="CS20" s="98">
        <f>AC20/S20</f>
        <v>0</v>
      </c>
      <c r="CT20" s="27"/>
      <c r="CU20" s="28"/>
      <c r="CV20" s="267">
        <f>AF20/S20</f>
        <v>0</v>
      </c>
      <c r="CW20" s="27"/>
      <c r="CX20" s="28"/>
      <c r="CY20" s="261">
        <f>AI20/S20</f>
        <v>8.3333333333333329E-2</v>
      </c>
      <c r="CZ20" s="27"/>
      <c r="DA20" s="28" t="s">
        <v>368</v>
      </c>
      <c r="DB20" s="261">
        <f>(AC20+AF20+AI20)/S20</f>
        <v>8.3333333333333329E-2</v>
      </c>
      <c r="DC20" s="27"/>
      <c r="DD20" s="28"/>
      <c r="DE20" s="159"/>
      <c r="DF20" s="159"/>
      <c r="DG20" s="261"/>
      <c r="DH20" s="28"/>
      <c r="DI20" s="26"/>
      <c r="DJ20" s="171"/>
      <c r="DK20" s="187" t="s">
        <v>192</v>
      </c>
      <c r="DL20" s="165"/>
      <c r="DM20" s="165"/>
      <c r="DN20" s="171" t="s">
        <v>192</v>
      </c>
      <c r="DO20" s="187"/>
      <c r="DP20" s="165"/>
      <c r="DQ20" s="165"/>
      <c r="DR20" s="171"/>
      <c r="DS20" s="187"/>
      <c r="DT20" s="165"/>
      <c r="DU20" s="165"/>
      <c r="DV20" s="171"/>
    </row>
    <row r="21" spans="1:126" s="8" customFormat="1" x14ac:dyDescent="0.25">
      <c r="A21" s="326">
        <v>10</v>
      </c>
      <c r="B21" s="21" t="s">
        <v>339</v>
      </c>
      <c r="C21" s="22"/>
      <c r="D21" s="23"/>
      <c r="E21" s="23"/>
      <c r="F21" s="23">
        <v>4</v>
      </c>
      <c r="G21" s="23">
        <v>4</v>
      </c>
      <c r="H21" s="51">
        <v>0</v>
      </c>
      <c r="I21" s="23">
        <v>0</v>
      </c>
      <c r="J21" s="24">
        <v>0</v>
      </c>
      <c r="K21" s="237">
        <v>4</v>
      </c>
      <c r="L21" s="23">
        <v>4</v>
      </c>
      <c r="M21" s="24">
        <v>4</v>
      </c>
      <c r="N21" s="242"/>
      <c r="O21" s="23"/>
      <c r="P21" s="23"/>
      <c r="Q21" s="23">
        <v>23</v>
      </c>
      <c r="R21" s="23">
        <v>31</v>
      </c>
      <c r="S21" s="51">
        <v>29</v>
      </c>
      <c r="T21" s="23">
        <v>25</v>
      </c>
      <c r="U21" s="24">
        <v>24</v>
      </c>
      <c r="V21" s="242"/>
      <c r="W21" s="23"/>
      <c r="X21" s="23"/>
      <c r="Y21" s="23"/>
      <c r="Z21" s="23"/>
      <c r="AA21" s="23">
        <v>1</v>
      </c>
      <c r="AB21" s="23">
        <v>0</v>
      </c>
      <c r="AC21" s="51">
        <v>0</v>
      </c>
      <c r="AD21" s="23">
        <v>0</v>
      </c>
      <c r="AE21" s="24">
        <v>0</v>
      </c>
      <c r="AF21" s="237">
        <v>8</v>
      </c>
      <c r="AG21" s="23">
        <v>7</v>
      </c>
      <c r="AH21" s="24">
        <v>1</v>
      </c>
      <c r="AI21" s="237">
        <v>7</v>
      </c>
      <c r="AJ21" s="23">
        <v>4</v>
      </c>
      <c r="AK21" s="24">
        <v>5</v>
      </c>
      <c r="AL21" s="246"/>
      <c r="AM21" s="23"/>
      <c r="AN21" s="50"/>
      <c r="AO21" s="50"/>
      <c r="AP21" s="50"/>
      <c r="AQ21" s="50" t="s">
        <v>298</v>
      </c>
      <c r="AR21" s="80" t="s">
        <v>298</v>
      </c>
      <c r="AS21" s="50" t="s">
        <v>331</v>
      </c>
      <c r="AT21" s="50" t="s">
        <v>263</v>
      </c>
      <c r="AU21" s="583" t="s">
        <v>395</v>
      </c>
      <c r="AV21" s="242"/>
      <c r="AW21" s="23"/>
      <c r="AX21" s="23"/>
      <c r="AY21" s="23"/>
      <c r="AZ21" s="23"/>
      <c r="BA21" s="25">
        <v>29249.065173220417</v>
      </c>
      <c r="BB21" s="97">
        <v>29458.867621698228</v>
      </c>
      <c r="BC21" s="25">
        <v>29138.593405842883</v>
      </c>
      <c r="BD21" s="25">
        <v>27811</v>
      </c>
      <c r="BE21" s="568">
        <v>27526.44</v>
      </c>
      <c r="BF21" s="250"/>
      <c r="BG21" s="25"/>
      <c r="BH21" s="25"/>
      <c r="BI21" s="25"/>
      <c r="BJ21" s="25"/>
      <c r="BK21" s="25">
        <v>2080.3097307357384</v>
      </c>
      <c r="BL21" s="25">
        <v>1367.8493577156648</v>
      </c>
      <c r="BM21" s="97">
        <v>1936.4004758083336</v>
      </c>
      <c r="BN21" s="25">
        <v>1532</v>
      </c>
      <c r="BO21" s="568">
        <v>3525.73</v>
      </c>
      <c r="BP21" s="221">
        <v>20502.174148126647</v>
      </c>
      <c r="BQ21" s="25">
        <v>19269</v>
      </c>
      <c r="BR21" s="568">
        <v>23971.88</v>
      </c>
      <c r="BS21" s="159">
        <f t="shared" si="3"/>
        <v>0.24406455965540511</v>
      </c>
      <c r="BT21" s="261"/>
      <c r="BU21" s="27"/>
      <c r="BV21" s="27"/>
      <c r="BW21" s="27"/>
      <c r="BX21" s="27"/>
      <c r="BY21" s="27">
        <f>BK21/BA21</f>
        <v>7.1123973310449895E-2</v>
      </c>
      <c r="BZ21" s="27">
        <f>BL21/BB21</f>
        <v>4.6432516527151288E-2</v>
      </c>
      <c r="CA21" s="98">
        <f>BM21/BC21</f>
        <v>6.645483702106382E-2</v>
      </c>
      <c r="CB21" s="27">
        <f t="shared" si="18"/>
        <v>5.5086117004063143E-2</v>
      </c>
      <c r="CC21" s="28">
        <f t="shared" si="5"/>
        <v>0.12808521552369287</v>
      </c>
      <c r="CD21" s="242" t="s">
        <v>107</v>
      </c>
      <c r="CE21" s="29"/>
      <c r="CF21" s="29"/>
      <c r="CG21" s="29"/>
      <c r="CH21" s="29"/>
      <c r="CI21" s="29"/>
      <c r="CJ21" s="29">
        <f>(BZ21-BY21)*100</f>
        <v>-2.4691456783298609</v>
      </c>
      <c r="CK21" s="99">
        <f>(CA21-BZ21)*100</f>
        <v>2.0022320493912531</v>
      </c>
      <c r="CL21" s="29">
        <f>(CB21-CA21)*100</f>
        <v>-1.1368720017000677</v>
      </c>
      <c r="CM21" s="560">
        <f t="shared" si="7"/>
        <v>7.2999098519629726</v>
      </c>
      <c r="CN21" s="261"/>
      <c r="CO21" s="27"/>
      <c r="CP21" s="27"/>
      <c r="CQ21" s="27">
        <f>AA21/Q21</f>
        <v>4.3478260869565216E-2</v>
      </c>
      <c r="CR21" s="27">
        <f>AB21/R21</f>
        <v>0</v>
      </c>
      <c r="CS21" s="98">
        <f>AC21/S21</f>
        <v>0</v>
      </c>
      <c r="CT21" s="27">
        <f>AD21/T21</f>
        <v>0</v>
      </c>
      <c r="CU21" s="28">
        <f t="shared" si="9"/>
        <v>0</v>
      </c>
      <c r="CV21" s="267">
        <f>AF21/S21</f>
        <v>0.27586206896551724</v>
      </c>
      <c r="CW21" s="27">
        <f>AG21/T21</f>
        <v>0.28000000000000003</v>
      </c>
      <c r="CX21" s="28">
        <f t="shared" si="11"/>
        <v>4.1666666666666664E-2</v>
      </c>
      <c r="CY21" s="261">
        <f>AI21/S21</f>
        <v>0.2413793103448276</v>
      </c>
      <c r="CZ21" s="27">
        <f>AJ21/T21</f>
        <v>0.16</v>
      </c>
      <c r="DA21" s="28">
        <f t="shared" si="13"/>
        <v>0.20833333333333334</v>
      </c>
      <c r="DB21" s="261">
        <f>(AC21+AF21+AI21)/S21</f>
        <v>0.51724137931034486</v>
      </c>
      <c r="DC21" s="27">
        <f>(AD21+AG21+AJ21)/T21</f>
        <v>0.44</v>
      </c>
      <c r="DD21" s="28">
        <f t="shared" si="15"/>
        <v>0.25</v>
      </c>
      <c r="DE21" s="159"/>
      <c r="DF21" s="159">
        <f t="shared" si="16"/>
        <v>-0.04</v>
      </c>
      <c r="DG21" s="261"/>
      <c r="DH21" s="28"/>
      <c r="DI21" s="26"/>
      <c r="DJ21" s="171" t="s">
        <v>192</v>
      </c>
      <c r="DK21" s="187" t="s">
        <v>192</v>
      </c>
      <c r="DL21" s="165"/>
      <c r="DM21" s="165"/>
      <c r="DN21" s="171" t="s">
        <v>192</v>
      </c>
      <c r="DO21" s="187"/>
      <c r="DP21" s="165" t="s">
        <v>192</v>
      </c>
      <c r="DQ21" s="165"/>
      <c r="DR21" s="171" t="s">
        <v>192</v>
      </c>
      <c r="DS21" s="187"/>
      <c r="DT21" s="165" t="s">
        <v>192</v>
      </c>
      <c r="DU21" s="165"/>
      <c r="DV21" s="171" t="s">
        <v>192</v>
      </c>
    </row>
    <row r="22" spans="1:126" s="6" customFormat="1" x14ac:dyDescent="0.25">
      <c r="A22" s="9">
        <v>11</v>
      </c>
      <c r="B22" s="14" t="s">
        <v>197</v>
      </c>
      <c r="C22" s="2"/>
      <c r="D22" s="3"/>
      <c r="E22" s="3"/>
      <c r="F22" s="3"/>
      <c r="G22" s="3"/>
      <c r="H22" s="75">
        <v>0</v>
      </c>
      <c r="I22" s="3">
        <v>0</v>
      </c>
      <c r="J22" s="4"/>
      <c r="K22" s="238">
        <v>27</v>
      </c>
      <c r="L22" s="3">
        <v>27</v>
      </c>
      <c r="M22" s="4"/>
      <c r="N22" s="194"/>
      <c r="O22" s="3"/>
      <c r="P22" s="3"/>
      <c r="Q22" s="3"/>
      <c r="R22" s="3"/>
      <c r="S22" s="75">
        <v>61</v>
      </c>
      <c r="T22" s="3">
        <v>43</v>
      </c>
      <c r="U22" s="4"/>
      <c r="V22" s="194"/>
      <c r="W22" s="3"/>
      <c r="X22" s="3"/>
      <c r="Y22" s="3"/>
      <c r="Z22" s="3"/>
      <c r="AA22" s="3"/>
      <c r="AB22" s="3"/>
      <c r="AC22" s="75">
        <v>0</v>
      </c>
      <c r="AD22" s="3">
        <v>1</v>
      </c>
      <c r="AE22" s="4"/>
      <c r="AF22" s="238">
        <v>6</v>
      </c>
      <c r="AG22" s="3">
        <v>0</v>
      </c>
      <c r="AH22" s="4"/>
      <c r="AI22" s="238">
        <v>19</v>
      </c>
      <c r="AJ22" s="3">
        <v>22</v>
      </c>
      <c r="AK22" s="4"/>
      <c r="AL22" s="247"/>
      <c r="AM22" s="3"/>
      <c r="AN22" s="30"/>
      <c r="AO22" s="30"/>
      <c r="AP22" s="30"/>
      <c r="AQ22" s="30"/>
      <c r="AR22" s="79"/>
      <c r="AS22" s="30">
        <v>59.689472456047497</v>
      </c>
      <c r="AT22" s="30">
        <v>59.69</v>
      </c>
      <c r="AU22" s="584"/>
      <c r="AV22" s="194"/>
      <c r="AW22" s="3"/>
      <c r="AX22" s="3"/>
      <c r="AY22" s="3"/>
      <c r="AZ22" s="3"/>
      <c r="BA22" s="3"/>
      <c r="BB22" s="75"/>
      <c r="BC22" s="16">
        <v>210623.4455125469</v>
      </c>
      <c r="BD22" s="3">
        <v>182659</v>
      </c>
      <c r="BE22" s="4"/>
      <c r="BF22" s="251"/>
      <c r="BG22" s="16"/>
      <c r="BH22" s="16"/>
      <c r="BI22" s="16"/>
      <c r="BJ22" s="16"/>
      <c r="BK22" s="16"/>
      <c r="BL22" s="16"/>
      <c r="BM22" s="117">
        <v>11505.341460777116</v>
      </c>
      <c r="BN22" s="16">
        <v>26132</v>
      </c>
      <c r="BO22" s="578"/>
      <c r="BP22" s="256">
        <v>49754.981474209024</v>
      </c>
      <c r="BQ22" s="16">
        <v>67086</v>
      </c>
      <c r="BR22" s="578"/>
      <c r="BS22" s="571"/>
      <c r="BT22" s="262"/>
      <c r="BU22" s="32"/>
      <c r="BV22" s="32"/>
      <c r="BW22" s="32"/>
      <c r="BX22" s="32"/>
      <c r="BY22" s="32"/>
      <c r="BZ22" s="32"/>
      <c r="CA22" s="118">
        <f>BM22/BC22</f>
        <v>5.4625169732548787E-2</v>
      </c>
      <c r="CB22" s="32">
        <f t="shared" si="18"/>
        <v>0.14306439868826612</v>
      </c>
      <c r="CC22" s="33"/>
      <c r="CD22" s="194"/>
      <c r="CE22" s="34"/>
      <c r="CF22" s="34"/>
      <c r="CG22" s="34"/>
      <c r="CH22" s="34"/>
      <c r="CI22" s="34"/>
      <c r="CJ22" s="34"/>
      <c r="CK22" s="119"/>
      <c r="CL22" s="34">
        <f>(CB22-CA22)*100</f>
        <v>8.8439228955717333</v>
      </c>
      <c r="CM22" s="561"/>
      <c r="CN22" s="262"/>
      <c r="CO22" s="32"/>
      <c r="CP22" s="32"/>
      <c r="CQ22" s="32"/>
      <c r="CR22" s="32"/>
      <c r="CS22" s="118">
        <f>AC22/S22</f>
        <v>0</v>
      </c>
      <c r="CT22" s="32">
        <f>AD22/T22</f>
        <v>2.3255813953488372E-2</v>
      </c>
      <c r="CU22" s="33"/>
      <c r="CV22" s="268">
        <f>AF22/S22</f>
        <v>9.8360655737704916E-2</v>
      </c>
      <c r="CW22" s="32">
        <f>AG22/T22</f>
        <v>0</v>
      </c>
      <c r="CX22" s="33"/>
      <c r="CY22" s="268">
        <f>AI22/S22</f>
        <v>0.31147540983606559</v>
      </c>
      <c r="CZ22" s="32">
        <f>AJ22/T22</f>
        <v>0.51162790697674421</v>
      </c>
      <c r="DA22" s="33"/>
      <c r="DB22" s="268">
        <f>(AC22+AF22+AI22)/S22</f>
        <v>0.4098360655737705</v>
      </c>
      <c r="DC22" s="32">
        <f>(AD22+AG22+AJ22)/T22</f>
        <v>0.53488372093023251</v>
      </c>
      <c r="DD22" s="33"/>
      <c r="DE22" s="548"/>
      <c r="DF22" s="548"/>
      <c r="DG22" s="262"/>
      <c r="DH22" s="33"/>
      <c r="DI22" s="31"/>
      <c r="DJ22" s="172"/>
      <c r="DK22" s="188" t="s">
        <v>192</v>
      </c>
      <c r="DL22" s="95"/>
      <c r="DM22" s="95"/>
      <c r="DN22" s="172" t="s">
        <v>192</v>
      </c>
      <c r="DO22" s="188" t="s">
        <v>192</v>
      </c>
      <c r="DP22" s="95"/>
      <c r="DQ22" s="95"/>
      <c r="DR22" s="172" t="s">
        <v>192</v>
      </c>
      <c r="DS22" s="188"/>
      <c r="DT22" s="95"/>
      <c r="DU22" s="95"/>
      <c r="DV22" s="172"/>
    </row>
    <row r="23" spans="1:126" s="11" customFormat="1" x14ac:dyDescent="0.25">
      <c r="A23" s="328"/>
      <c r="B23" s="35" t="s">
        <v>196</v>
      </c>
      <c r="C23" s="36"/>
      <c r="D23" s="37"/>
      <c r="E23" s="37"/>
      <c r="F23" s="37"/>
      <c r="G23" s="37">
        <v>9</v>
      </c>
      <c r="H23" s="76">
        <v>9</v>
      </c>
      <c r="I23" s="37">
        <v>9</v>
      </c>
      <c r="J23" s="38">
        <v>8</v>
      </c>
      <c r="K23" s="239">
        <v>0</v>
      </c>
      <c r="L23" s="37">
        <v>0</v>
      </c>
      <c r="M23" s="38">
        <v>0</v>
      </c>
      <c r="N23" s="195"/>
      <c r="O23" s="37"/>
      <c r="P23" s="37"/>
      <c r="Q23" s="37"/>
      <c r="R23" s="37">
        <v>23</v>
      </c>
      <c r="S23" s="76">
        <v>27</v>
      </c>
      <c r="T23" s="37">
        <v>27</v>
      </c>
      <c r="U23" s="38">
        <v>21</v>
      </c>
      <c r="V23" s="195"/>
      <c r="W23" s="37"/>
      <c r="X23" s="37"/>
      <c r="Y23" s="37"/>
      <c r="Z23" s="37"/>
      <c r="AA23" s="37"/>
      <c r="AB23" s="37">
        <v>2</v>
      </c>
      <c r="AC23" s="76">
        <v>2</v>
      </c>
      <c r="AD23" s="37">
        <v>2</v>
      </c>
      <c r="AE23" s="38">
        <v>1</v>
      </c>
      <c r="AF23" s="239">
        <v>0</v>
      </c>
      <c r="AG23" s="37">
        <v>15</v>
      </c>
      <c r="AH23" s="38">
        <v>9</v>
      </c>
      <c r="AI23" s="239">
        <v>1</v>
      </c>
      <c r="AJ23" s="37">
        <v>15</v>
      </c>
      <c r="AK23" s="38">
        <v>9</v>
      </c>
      <c r="AL23" s="248"/>
      <c r="AM23" s="37"/>
      <c r="AN23" s="39"/>
      <c r="AO23" s="39"/>
      <c r="AP23" s="39"/>
      <c r="AQ23" s="39"/>
      <c r="AR23" s="78">
        <v>48.804503104706285</v>
      </c>
      <c r="AS23" s="39">
        <v>48.377641561516441</v>
      </c>
      <c r="AT23" s="39">
        <v>48.38</v>
      </c>
      <c r="AU23" s="587">
        <v>48.38</v>
      </c>
      <c r="AV23" s="195"/>
      <c r="AW23" s="37"/>
      <c r="AX23" s="37"/>
      <c r="AY23" s="37"/>
      <c r="AZ23" s="37"/>
      <c r="BA23" s="37"/>
      <c r="BB23" s="108">
        <v>59315.257169851058</v>
      </c>
      <c r="BC23" s="226">
        <v>62267.41737383396</v>
      </c>
      <c r="BD23" s="226">
        <v>79343.149999999994</v>
      </c>
      <c r="BE23" s="567">
        <v>72855.91</v>
      </c>
      <c r="BF23" s="252"/>
      <c r="BG23" s="226"/>
      <c r="BH23" s="226"/>
      <c r="BI23" s="226"/>
      <c r="BJ23" s="226"/>
      <c r="BK23" s="226"/>
      <c r="BL23" s="226">
        <v>7736.1540344107325</v>
      </c>
      <c r="BM23" s="108">
        <v>4876.7223863267709</v>
      </c>
      <c r="BN23" s="226">
        <v>5992.21</v>
      </c>
      <c r="BO23" s="567">
        <v>2032.41</v>
      </c>
      <c r="BP23" s="257">
        <v>10160.030392541876</v>
      </c>
      <c r="BQ23" s="226">
        <v>13107</v>
      </c>
      <c r="BR23" s="567">
        <v>14638</v>
      </c>
      <c r="BS23" s="549">
        <f t="shared" si="3"/>
        <v>0.11680781261921111</v>
      </c>
      <c r="BT23" s="263"/>
      <c r="BU23" s="41"/>
      <c r="BV23" s="41"/>
      <c r="BW23" s="41"/>
      <c r="BX23" s="41"/>
      <c r="BY23" s="41"/>
      <c r="BZ23" s="41">
        <f t="shared" ref="BZ23" si="29">BL23/BB23</f>
        <v>0.13042435291577711</v>
      </c>
      <c r="CA23" s="103">
        <f>BM23/BC23</f>
        <v>7.8319008431784895E-2</v>
      </c>
      <c r="CB23" s="41">
        <f t="shared" si="18"/>
        <v>7.5522713681017206E-2</v>
      </c>
      <c r="CC23" s="42">
        <f t="shared" si="5"/>
        <v>2.7896295578491846E-2</v>
      </c>
      <c r="CD23" s="195" t="s">
        <v>107</v>
      </c>
      <c r="CE23" s="43"/>
      <c r="CF23" s="43"/>
      <c r="CG23" s="43"/>
      <c r="CH23" s="43"/>
      <c r="CI23" s="43"/>
      <c r="CJ23" s="43"/>
      <c r="CK23" s="110">
        <f>(CA23-BZ23)*100</f>
        <v>-5.2105344483992218</v>
      </c>
      <c r="CL23" s="43">
        <f>(CB23-CA23)*100</f>
        <v>-0.27962947507676889</v>
      </c>
      <c r="CM23" s="562">
        <f t="shared" si="7"/>
        <v>-4.7626418102525356</v>
      </c>
      <c r="CN23" s="263"/>
      <c r="CO23" s="41"/>
      <c r="CP23" s="41"/>
      <c r="CQ23" s="41"/>
      <c r="CR23" s="41">
        <f>AB23/R23</f>
        <v>8.6956521739130432E-2</v>
      </c>
      <c r="CS23" s="103">
        <f>AC23/S23</f>
        <v>7.407407407407407E-2</v>
      </c>
      <c r="CT23" s="41">
        <f>AD23/T23</f>
        <v>7.407407407407407E-2</v>
      </c>
      <c r="CU23" s="42">
        <f t="shared" si="9"/>
        <v>4.7619047619047616E-2</v>
      </c>
      <c r="CV23" s="269">
        <f>AF23/S23</f>
        <v>0</v>
      </c>
      <c r="CW23" s="41">
        <f>AG23/T23</f>
        <v>0.55555555555555558</v>
      </c>
      <c r="CX23" s="42">
        <f t="shared" si="11"/>
        <v>0.42857142857142855</v>
      </c>
      <c r="CY23" s="263">
        <f>AI23/S23</f>
        <v>3.7037037037037035E-2</v>
      </c>
      <c r="CZ23" s="41">
        <f>AJ23/T23</f>
        <v>0.55555555555555558</v>
      </c>
      <c r="DA23" s="42">
        <f t="shared" si="13"/>
        <v>0.42857142857142855</v>
      </c>
      <c r="DB23" s="263">
        <f>(AC23+AF23+AI23)/S23</f>
        <v>0.1111111111111111</v>
      </c>
      <c r="DC23" s="41">
        <f>(AD23+AG23+AJ23)/T23</f>
        <v>1.1851851851851851</v>
      </c>
      <c r="DD23" s="42">
        <f t="shared" si="15"/>
        <v>0.90476190476190477</v>
      </c>
      <c r="DE23" s="549">
        <f t="shared" si="22"/>
        <v>0</v>
      </c>
      <c r="DF23" s="549">
        <f t="shared" si="16"/>
        <v>-0.22222222222222221</v>
      </c>
      <c r="DG23" s="263"/>
      <c r="DH23" s="42"/>
      <c r="DI23" s="140"/>
      <c r="DJ23" s="173" t="s">
        <v>192</v>
      </c>
      <c r="DK23" s="189"/>
      <c r="DL23" s="94" t="s">
        <v>192</v>
      </c>
      <c r="DM23" s="94"/>
      <c r="DN23" s="173" t="s">
        <v>192</v>
      </c>
      <c r="DO23" s="189"/>
      <c r="DP23" s="94" t="s">
        <v>192</v>
      </c>
      <c r="DQ23" s="94"/>
      <c r="DR23" s="173" t="s">
        <v>192</v>
      </c>
      <c r="DS23" s="189"/>
      <c r="DT23" s="94" t="s">
        <v>192</v>
      </c>
      <c r="DU23" s="94"/>
      <c r="DV23" s="173" t="s">
        <v>192</v>
      </c>
    </row>
    <row r="24" spans="1:126" s="11" customFormat="1" x14ac:dyDescent="0.25">
      <c r="A24" s="328"/>
      <c r="B24" s="35" t="s">
        <v>175</v>
      </c>
      <c r="C24" s="36"/>
      <c r="D24" s="37"/>
      <c r="E24" s="37"/>
      <c r="F24" s="37"/>
      <c r="G24" s="37">
        <v>4</v>
      </c>
      <c r="H24" s="76"/>
      <c r="I24" s="37"/>
      <c r="J24" s="38"/>
      <c r="K24" s="239"/>
      <c r="L24" s="37"/>
      <c r="M24" s="38"/>
      <c r="N24" s="195"/>
      <c r="O24" s="37"/>
      <c r="P24" s="37"/>
      <c r="Q24" s="37"/>
      <c r="R24" s="37">
        <v>23</v>
      </c>
      <c r="S24" s="76"/>
      <c r="T24" s="37"/>
      <c r="U24" s="38"/>
      <c r="V24" s="195"/>
      <c r="W24" s="37"/>
      <c r="X24" s="37"/>
      <c r="Y24" s="37"/>
      <c r="Z24" s="37"/>
      <c r="AA24" s="37"/>
      <c r="AB24" s="37">
        <v>8</v>
      </c>
      <c r="AC24" s="76"/>
      <c r="AD24" s="37"/>
      <c r="AE24" s="38"/>
      <c r="AF24" s="239"/>
      <c r="AG24" s="37"/>
      <c r="AH24" s="38"/>
      <c r="AI24" s="239"/>
      <c r="AJ24" s="37"/>
      <c r="AK24" s="38"/>
      <c r="AL24" s="248"/>
      <c r="AM24" s="37"/>
      <c r="AN24" s="39"/>
      <c r="AO24" s="39"/>
      <c r="AP24" s="39"/>
      <c r="AQ24" s="39"/>
      <c r="AR24" s="78" t="s">
        <v>332</v>
      </c>
      <c r="AS24" s="39"/>
      <c r="AT24" s="39"/>
      <c r="AU24" s="587"/>
      <c r="AV24" s="195"/>
      <c r="AW24" s="37"/>
      <c r="AX24" s="37"/>
      <c r="AY24" s="37"/>
      <c r="AZ24" s="37"/>
      <c r="BA24" s="37"/>
      <c r="BB24" s="108">
        <v>26000.136595693821</v>
      </c>
      <c r="BC24" s="37"/>
      <c r="BD24" s="37"/>
      <c r="BE24" s="38"/>
      <c r="BF24" s="252"/>
      <c r="BG24" s="226"/>
      <c r="BH24" s="226"/>
      <c r="BI24" s="226"/>
      <c r="BJ24" s="226"/>
      <c r="BK24" s="226"/>
      <c r="BL24" s="226">
        <v>6905.1968970011558</v>
      </c>
      <c r="BM24" s="108"/>
      <c r="BN24" s="226"/>
      <c r="BO24" s="567"/>
      <c r="BP24" s="257"/>
      <c r="BQ24" s="226"/>
      <c r="BR24" s="567"/>
      <c r="BS24" s="549"/>
      <c r="BT24" s="263"/>
      <c r="BU24" s="41"/>
      <c r="BV24" s="41"/>
      <c r="BW24" s="41"/>
      <c r="BX24" s="41"/>
      <c r="BY24" s="41"/>
      <c r="BZ24" s="41">
        <f t="shared" ref="BZ24:BZ25" si="30">BL24/BB24</f>
        <v>0.26558310074974006</v>
      </c>
      <c r="CA24" s="103"/>
      <c r="CB24" s="41"/>
      <c r="CC24" s="42"/>
      <c r="CD24" s="195"/>
      <c r="CE24" s="43"/>
      <c r="CF24" s="43"/>
      <c r="CG24" s="43"/>
      <c r="CH24" s="43"/>
      <c r="CI24" s="43"/>
      <c r="CJ24" s="43"/>
      <c r="CK24" s="110"/>
      <c r="CL24" s="43"/>
      <c r="CM24" s="562">
        <f t="shared" si="7"/>
        <v>0</v>
      </c>
      <c r="CN24" s="263"/>
      <c r="CO24" s="41"/>
      <c r="CP24" s="41"/>
      <c r="CQ24" s="41"/>
      <c r="CR24" s="41">
        <f>AB24/R24</f>
        <v>0.34782608695652173</v>
      </c>
      <c r="CS24" s="103"/>
      <c r="CT24" s="41"/>
      <c r="CU24" s="42"/>
      <c r="CV24" s="269"/>
      <c r="CW24" s="41"/>
      <c r="CX24" s="42"/>
      <c r="CY24" s="263"/>
      <c r="CZ24" s="41"/>
      <c r="DA24" s="42"/>
      <c r="DB24" s="263"/>
      <c r="DC24" s="41"/>
      <c r="DD24" s="42"/>
      <c r="DE24" s="549"/>
      <c r="DF24" s="549"/>
      <c r="DG24" s="263"/>
      <c r="DH24" s="42"/>
      <c r="DI24" s="140"/>
      <c r="DJ24" s="173" t="s">
        <v>192</v>
      </c>
      <c r="DK24" s="189"/>
      <c r="DL24" s="94"/>
      <c r="DM24" s="94"/>
      <c r="DN24" s="173"/>
      <c r="DO24" s="189"/>
      <c r="DP24" s="94"/>
      <c r="DQ24" s="94"/>
      <c r="DR24" s="173"/>
      <c r="DS24" s="189"/>
      <c r="DT24" s="94"/>
      <c r="DU24" s="94"/>
      <c r="DV24" s="173"/>
    </row>
    <row r="25" spans="1:126" s="11" customFormat="1" x14ac:dyDescent="0.25">
      <c r="A25" s="328">
        <v>12</v>
      </c>
      <c r="B25" s="35" t="s">
        <v>7</v>
      </c>
      <c r="C25" s="36">
        <v>1</v>
      </c>
      <c r="D25" s="37">
        <v>1</v>
      </c>
      <c r="E25" s="37">
        <v>1</v>
      </c>
      <c r="F25" s="37">
        <v>1</v>
      </c>
      <c r="G25" s="37">
        <v>1</v>
      </c>
      <c r="H25" s="76">
        <v>1</v>
      </c>
      <c r="I25" s="37">
        <v>1</v>
      </c>
      <c r="J25" s="38">
        <v>1</v>
      </c>
      <c r="K25" s="239">
        <v>11</v>
      </c>
      <c r="L25" s="37">
        <v>11</v>
      </c>
      <c r="M25" s="38">
        <v>11</v>
      </c>
      <c r="N25" s="195">
        <v>47</v>
      </c>
      <c r="O25" s="37">
        <v>82</v>
      </c>
      <c r="P25" s="37">
        <v>78</v>
      </c>
      <c r="Q25" s="37">
        <v>76</v>
      </c>
      <c r="R25" s="37">
        <v>106</v>
      </c>
      <c r="S25" s="76">
        <v>117</v>
      </c>
      <c r="T25" s="37">
        <v>52</v>
      </c>
      <c r="U25" s="38">
        <v>53</v>
      </c>
      <c r="V25" s="195">
        <v>2</v>
      </c>
      <c r="W25" s="37">
        <v>2</v>
      </c>
      <c r="X25" s="37">
        <v>3</v>
      </c>
      <c r="Y25" s="37">
        <v>4</v>
      </c>
      <c r="Z25" s="37">
        <v>11</v>
      </c>
      <c r="AA25" s="37">
        <v>15</v>
      </c>
      <c r="AB25" s="37">
        <v>22</v>
      </c>
      <c r="AC25" s="76">
        <v>18</v>
      </c>
      <c r="AD25" s="37">
        <v>6</v>
      </c>
      <c r="AE25" s="38">
        <v>7</v>
      </c>
      <c r="AF25" s="239">
        <v>0</v>
      </c>
      <c r="AG25" s="37">
        <v>30</v>
      </c>
      <c r="AH25" s="38">
        <v>26</v>
      </c>
      <c r="AI25" s="239">
        <v>14</v>
      </c>
      <c r="AJ25" s="37">
        <v>12</v>
      </c>
      <c r="AK25" s="38">
        <v>8</v>
      </c>
      <c r="AL25" s="248">
        <v>32.683365490236255</v>
      </c>
      <c r="AM25" s="39">
        <v>37.478443492068912</v>
      </c>
      <c r="AN25" s="39">
        <v>50.910353384442892</v>
      </c>
      <c r="AO25" s="39">
        <v>65.452103289110482</v>
      </c>
      <c r="AP25" s="39">
        <v>48.021923608858231</v>
      </c>
      <c r="AQ25" s="39">
        <v>53.699182133283252</v>
      </c>
      <c r="AR25" s="78">
        <v>53.699182133283252</v>
      </c>
      <c r="AS25" s="39">
        <v>68.966596661373586</v>
      </c>
      <c r="AT25" s="39">
        <v>65.42</v>
      </c>
      <c r="AU25" s="587">
        <v>64.790000000000006</v>
      </c>
      <c r="AV25" s="252">
        <v>159818.38464209082</v>
      </c>
      <c r="AW25" s="226">
        <v>152238.74650684971</v>
      </c>
      <c r="AX25" s="226">
        <v>224082.38996932289</v>
      </c>
      <c r="AY25" s="226">
        <v>294235.66172076424</v>
      </c>
      <c r="AZ25" s="226">
        <v>232966.80155491433</v>
      </c>
      <c r="BA25" s="226">
        <v>241848.36739688448</v>
      </c>
      <c r="BB25" s="108">
        <v>233883.13100096188</v>
      </c>
      <c r="BC25" s="226">
        <v>336917.54742431745</v>
      </c>
      <c r="BD25" s="226">
        <v>260223</v>
      </c>
      <c r="BE25" s="567">
        <v>293646</v>
      </c>
      <c r="BF25" s="252">
        <v>1671.8743774935829</v>
      </c>
      <c r="BG25" s="226">
        <v>2925.4244426611117</v>
      </c>
      <c r="BH25" s="226">
        <v>3532.9907058013332</v>
      </c>
      <c r="BI25" s="226">
        <v>20608.875305206006</v>
      </c>
      <c r="BJ25" s="226">
        <v>19520.378370071885</v>
      </c>
      <c r="BK25" s="226">
        <v>20083.835607082488</v>
      </c>
      <c r="BL25" s="226">
        <v>19089.248211450133</v>
      </c>
      <c r="BM25" s="108">
        <v>8261.1937325342478</v>
      </c>
      <c r="BN25" s="226">
        <v>12167</v>
      </c>
      <c r="BO25" s="567">
        <v>9306</v>
      </c>
      <c r="BP25" s="257">
        <v>26630.468807804169</v>
      </c>
      <c r="BQ25" s="226">
        <v>17066</v>
      </c>
      <c r="BR25" s="567">
        <v>12826</v>
      </c>
      <c r="BS25" s="549">
        <f t="shared" si="3"/>
        <v>-0.2484472049689441</v>
      </c>
      <c r="BT25" s="263">
        <f t="shared" ref="BT25:BY25" si="31">BF25/AV25</f>
        <v>1.0461089199704419E-2</v>
      </c>
      <c r="BU25" s="41">
        <f t="shared" si="31"/>
        <v>1.9216030805465727E-2</v>
      </c>
      <c r="BV25" s="41">
        <f t="shared" si="31"/>
        <v>1.5766480830042038E-2</v>
      </c>
      <c r="BW25" s="41">
        <f t="shared" si="31"/>
        <v>7.004207166690847E-2</v>
      </c>
      <c r="BX25" s="41">
        <f t="shared" si="31"/>
        <v>8.3790386612105291E-2</v>
      </c>
      <c r="BY25" s="41">
        <f t="shared" si="31"/>
        <v>8.3043089450027072E-2</v>
      </c>
      <c r="BZ25" s="41">
        <f t="shared" si="30"/>
        <v>8.1618747490479024E-2</v>
      </c>
      <c r="CA25" s="103">
        <f>BM25/BC25</f>
        <v>2.4519927191948881E-2</v>
      </c>
      <c r="CB25" s="41">
        <f t="shared" si="18"/>
        <v>4.6756051540409571E-2</v>
      </c>
      <c r="CC25" s="42">
        <f t="shared" si="5"/>
        <v>3.169122004045688E-2</v>
      </c>
      <c r="CD25" s="195" t="s">
        <v>107</v>
      </c>
      <c r="CE25" s="43">
        <f t="shared" ref="CE25:CL25" si="32">(BU25-BT25)*100</f>
        <v>0.87549416057613083</v>
      </c>
      <c r="CF25" s="43">
        <f t="shared" si="32"/>
        <v>-0.34495499754236891</v>
      </c>
      <c r="CG25" s="43">
        <f t="shared" si="32"/>
        <v>5.4275590836866439</v>
      </c>
      <c r="CH25" s="43">
        <f t="shared" si="32"/>
        <v>1.374831494519682</v>
      </c>
      <c r="CI25" s="43">
        <f t="shared" si="32"/>
        <v>-7.4729716207821983E-2</v>
      </c>
      <c r="CJ25" s="43">
        <f t="shared" si="32"/>
        <v>-0.14243419595480478</v>
      </c>
      <c r="CK25" s="110">
        <f t="shared" si="32"/>
        <v>-5.7098820298530137</v>
      </c>
      <c r="CL25" s="43">
        <f t="shared" si="32"/>
        <v>2.2236124348460691</v>
      </c>
      <c r="CM25" s="562">
        <f t="shared" si="7"/>
        <v>-1.5064831499952691</v>
      </c>
      <c r="CN25" s="263">
        <f>X25/N25</f>
        <v>6.3829787234042548E-2</v>
      </c>
      <c r="CO25" s="41">
        <f>Y25/O25</f>
        <v>4.878048780487805E-2</v>
      </c>
      <c r="CP25" s="41">
        <f>Z25/P25</f>
        <v>0.14102564102564102</v>
      </c>
      <c r="CQ25" s="41">
        <f>AA25/Q25</f>
        <v>0.19736842105263158</v>
      </c>
      <c r="CR25" s="41">
        <f>AB25/R25</f>
        <v>0.20754716981132076</v>
      </c>
      <c r="CS25" s="103">
        <f>AC25/S25</f>
        <v>0.15384615384615385</v>
      </c>
      <c r="CT25" s="41">
        <f>AD25/T25</f>
        <v>0.11538461538461539</v>
      </c>
      <c r="CU25" s="42">
        <f t="shared" si="9"/>
        <v>0.13207547169811321</v>
      </c>
      <c r="CV25" s="269">
        <f>AF25/S25</f>
        <v>0</v>
      </c>
      <c r="CW25" s="41">
        <f>AG25/T25</f>
        <v>0.57692307692307687</v>
      </c>
      <c r="CX25" s="42">
        <f t="shared" si="11"/>
        <v>0.49056603773584906</v>
      </c>
      <c r="CY25" s="263">
        <f>AI25/S25</f>
        <v>0.11965811965811966</v>
      </c>
      <c r="CZ25" s="41">
        <f>AJ25/T25</f>
        <v>0.23076923076923078</v>
      </c>
      <c r="DA25" s="42">
        <f t="shared" si="13"/>
        <v>0.15094339622641509</v>
      </c>
      <c r="DB25" s="263">
        <f>(AC25+AF25+AI25)/S25</f>
        <v>0.27350427350427353</v>
      </c>
      <c r="DC25" s="41">
        <f>(AD25+AG25+AJ25)/T25</f>
        <v>0.92307692307692313</v>
      </c>
      <c r="DD25" s="42">
        <f t="shared" si="15"/>
        <v>0.77358490566037741</v>
      </c>
      <c r="DE25" s="549">
        <f t="shared" si="22"/>
        <v>-9.6300825435645891E-3</v>
      </c>
      <c r="DF25" s="549">
        <f t="shared" si="16"/>
        <v>1.9230769230769232E-2</v>
      </c>
      <c r="DG25" s="263"/>
      <c r="DH25" s="42" t="s">
        <v>192</v>
      </c>
      <c r="DI25" s="140"/>
      <c r="DJ25" s="173"/>
      <c r="DK25" s="189"/>
      <c r="DL25" s="94" t="s">
        <v>192</v>
      </c>
      <c r="DM25" s="94"/>
      <c r="DN25" s="173" t="s">
        <v>192</v>
      </c>
      <c r="DO25" s="189"/>
      <c r="DP25" s="94" t="s">
        <v>192</v>
      </c>
      <c r="DQ25" s="94"/>
      <c r="DR25" s="173" t="s">
        <v>192</v>
      </c>
      <c r="DS25" s="189"/>
      <c r="DT25" s="94" t="s">
        <v>192</v>
      </c>
      <c r="DU25" s="94"/>
      <c r="DV25" s="173" t="s">
        <v>192</v>
      </c>
    </row>
    <row r="26" spans="1:126" s="8" customFormat="1" x14ac:dyDescent="0.25">
      <c r="A26" s="327">
        <v>13</v>
      </c>
      <c r="B26" s="14" t="s">
        <v>8</v>
      </c>
      <c r="C26" s="22"/>
      <c r="D26" s="23"/>
      <c r="E26" s="23"/>
      <c r="F26" s="23">
        <v>3</v>
      </c>
      <c r="G26" s="23">
        <v>3</v>
      </c>
      <c r="H26" s="51">
        <v>3</v>
      </c>
      <c r="I26" s="23">
        <v>4</v>
      </c>
      <c r="J26" s="24">
        <v>7</v>
      </c>
      <c r="K26" s="237">
        <v>0</v>
      </c>
      <c r="L26" s="23">
        <v>4</v>
      </c>
      <c r="M26" s="24">
        <v>0</v>
      </c>
      <c r="N26" s="242"/>
      <c r="O26" s="23"/>
      <c r="P26" s="23"/>
      <c r="Q26" s="23">
        <v>7</v>
      </c>
      <c r="R26" s="23">
        <v>8</v>
      </c>
      <c r="S26" s="51">
        <v>7</v>
      </c>
      <c r="T26" s="23">
        <v>6</v>
      </c>
      <c r="U26" s="24">
        <v>10</v>
      </c>
      <c r="V26" s="242"/>
      <c r="W26" s="23"/>
      <c r="X26" s="23"/>
      <c r="Y26" s="23"/>
      <c r="Z26" s="23"/>
      <c r="AA26" s="23">
        <v>0</v>
      </c>
      <c r="AB26" s="23">
        <v>1</v>
      </c>
      <c r="AC26" s="51">
        <v>0</v>
      </c>
      <c r="AD26" s="23">
        <v>0</v>
      </c>
      <c r="AE26" s="24">
        <v>1</v>
      </c>
      <c r="AF26" s="237">
        <v>0</v>
      </c>
      <c r="AG26" s="23">
        <v>1</v>
      </c>
      <c r="AH26" s="24">
        <v>1</v>
      </c>
      <c r="AI26" s="237">
        <v>1</v>
      </c>
      <c r="AJ26" s="23">
        <v>1</v>
      </c>
      <c r="AK26" s="24">
        <v>1</v>
      </c>
      <c r="AL26" s="246"/>
      <c r="AM26" s="23"/>
      <c r="AN26" s="50"/>
      <c r="AO26" s="50"/>
      <c r="AP26" s="50"/>
      <c r="AQ26" s="50">
        <v>45.531897940250765</v>
      </c>
      <c r="AR26" s="80">
        <v>45.531897940250765</v>
      </c>
      <c r="AS26" s="50">
        <v>67.273379206720506</v>
      </c>
      <c r="AT26" s="50">
        <v>70</v>
      </c>
      <c r="AU26" s="583">
        <v>65</v>
      </c>
      <c r="AV26" s="250"/>
      <c r="AW26" s="25"/>
      <c r="AX26" s="25"/>
      <c r="AY26" s="25"/>
      <c r="AZ26" s="25"/>
      <c r="BA26" s="25">
        <v>40793.734810843423</v>
      </c>
      <c r="BB26" s="97">
        <v>39496.075719546272</v>
      </c>
      <c r="BC26" s="25">
        <v>52101.297089942571</v>
      </c>
      <c r="BD26" s="25">
        <v>46121</v>
      </c>
      <c r="BE26" s="568">
        <v>45869</v>
      </c>
      <c r="BF26" s="250"/>
      <c r="BG26" s="25"/>
      <c r="BH26" s="25"/>
      <c r="BI26" s="25"/>
      <c r="BJ26" s="25"/>
      <c r="BK26" s="25">
        <v>1474.0951958156186</v>
      </c>
      <c r="BL26" s="25">
        <v>1098.4570378085498</v>
      </c>
      <c r="BM26" s="97">
        <v>623.21785305718242</v>
      </c>
      <c r="BN26" s="25">
        <v>451</v>
      </c>
      <c r="BO26" s="568">
        <v>1389</v>
      </c>
      <c r="BP26" s="221">
        <v>654.52103289110482</v>
      </c>
      <c r="BQ26" s="25">
        <v>724</v>
      </c>
      <c r="BR26" s="568">
        <v>2235</v>
      </c>
      <c r="BS26" s="159">
        <f t="shared" si="3"/>
        <v>2.0870165745856353</v>
      </c>
      <c r="BT26" s="261"/>
      <c r="BU26" s="27"/>
      <c r="BV26" s="27"/>
      <c r="BW26" s="27"/>
      <c r="BX26" s="27"/>
      <c r="BY26" s="27">
        <f>BK26/BA26</f>
        <v>3.6135333100802233E-2</v>
      </c>
      <c r="BZ26" s="27">
        <f>BL26/BB26</f>
        <v>2.7811802003026156E-2</v>
      </c>
      <c r="CA26" s="98">
        <f>BM26/BC26</f>
        <v>1.1961657153781032E-2</v>
      </c>
      <c r="CB26" s="27">
        <f t="shared" si="18"/>
        <v>9.7786257886862821E-3</v>
      </c>
      <c r="CC26" s="28">
        <f t="shared" si="5"/>
        <v>3.0281889729446902E-2</v>
      </c>
      <c r="CD26" s="242" t="s">
        <v>107</v>
      </c>
      <c r="CE26" s="29"/>
      <c r="CF26" s="29"/>
      <c r="CG26" s="29"/>
      <c r="CH26" s="29"/>
      <c r="CI26" s="29"/>
      <c r="CJ26" s="29">
        <f>(BZ26-BY26)*100</f>
        <v>-0.83235310977760779</v>
      </c>
      <c r="CK26" s="99">
        <f>(CA26-BZ26)*100</f>
        <v>-1.5850144849245122</v>
      </c>
      <c r="CL26" s="29">
        <f>(CB26-CA26)*100</f>
        <v>-0.21830313650947497</v>
      </c>
      <c r="CM26" s="560">
        <f t="shared" si="7"/>
        <v>2.0503263940760621</v>
      </c>
      <c r="CN26" s="261"/>
      <c r="CO26" s="27"/>
      <c r="CP26" s="27"/>
      <c r="CQ26" s="27">
        <f>AA26/Q26</f>
        <v>0</v>
      </c>
      <c r="CR26" s="27">
        <f>AB26/R26</f>
        <v>0.125</v>
      </c>
      <c r="CS26" s="98">
        <f>AC26/S26</f>
        <v>0</v>
      </c>
      <c r="CT26" s="27">
        <f>AD26/T26</f>
        <v>0</v>
      </c>
      <c r="CU26" s="28">
        <f t="shared" si="9"/>
        <v>0.1</v>
      </c>
      <c r="CV26" s="267">
        <f>AF26/S26</f>
        <v>0</v>
      </c>
      <c r="CW26" s="27">
        <f>AG26/T26</f>
        <v>0.16666666666666666</v>
      </c>
      <c r="CX26" s="28">
        <f t="shared" si="11"/>
        <v>0.1</v>
      </c>
      <c r="CY26" s="267">
        <f>AI26/S26</f>
        <v>0.14285714285714285</v>
      </c>
      <c r="CZ26" s="27">
        <f>AJ26/T26</f>
        <v>0.16666666666666666</v>
      </c>
      <c r="DA26" s="28">
        <f t="shared" si="13"/>
        <v>0.1</v>
      </c>
      <c r="DB26" s="267">
        <f>(AC26+AF26+AI26)/S26</f>
        <v>0.14285714285714285</v>
      </c>
      <c r="DC26" s="27">
        <f>(AD26+AG26+AJ26)/T26</f>
        <v>0.33333333333333331</v>
      </c>
      <c r="DD26" s="28">
        <f t="shared" si="15"/>
        <v>0.3</v>
      </c>
      <c r="DE26" s="159">
        <f t="shared" si="22"/>
        <v>-7.1428571428571425E-2</v>
      </c>
      <c r="DF26" s="159">
        <f t="shared" si="16"/>
        <v>0.66666666666666663</v>
      </c>
      <c r="DG26" s="261"/>
      <c r="DH26" s="28" t="s">
        <v>192</v>
      </c>
      <c r="DI26" s="26"/>
      <c r="DJ26" s="171" t="s">
        <v>192</v>
      </c>
      <c r="DK26" s="187"/>
      <c r="DL26" s="165" t="s">
        <v>192</v>
      </c>
      <c r="DM26" s="165"/>
      <c r="DN26" s="171" t="s">
        <v>192</v>
      </c>
      <c r="DO26" s="187"/>
      <c r="DP26" s="165" t="s">
        <v>192</v>
      </c>
      <c r="DQ26" s="165"/>
      <c r="DR26" s="171" t="s">
        <v>192</v>
      </c>
      <c r="DS26" s="187"/>
      <c r="DT26" s="165" t="s">
        <v>192</v>
      </c>
      <c r="DU26" s="165"/>
      <c r="DV26" s="171" t="s">
        <v>192</v>
      </c>
    </row>
    <row r="27" spans="1:126" s="321" customFormat="1" x14ac:dyDescent="0.25">
      <c r="A27" s="296">
        <v>14</v>
      </c>
      <c r="B27" s="297" t="s">
        <v>9</v>
      </c>
      <c r="C27" s="298"/>
      <c r="D27" s="299"/>
      <c r="E27" s="299"/>
      <c r="F27" s="299"/>
      <c r="G27" s="299"/>
      <c r="H27" s="300"/>
      <c r="I27" s="299"/>
      <c r="J27" s="322"/>
      <c r="K27" s="301"/>
      <c r="L27" s="299"/>
      <c r="M27" s="322"/>
      <c r="N27" s="302"/>
      <c r="O27" s="299"/>
      <c r="P27" s="299"/>
      <c r="Q27" s="299"/>
      <c r="R27" s="299"/>
      <c r="S27" s="300"/>
      <c r="T27" s="299"/>
      <c r="U27" s="322"/>
      <c r="V27" s="302"/>
      <c r="W27" s="299"/>
      <c r="X27" s="299"/>
      <c r="Y27" s="299"/>
      <c r="Z27" s="299"/>
      <c r="AA27" s="299"/>
      <c r="AB27" s="299"/>
      <c r="AC27" s="300"/>
      <c r="AD27" s="299"/>
      <c r="AE27" s="322"/>
      <c r="AF27" s="301"/>
      <c r="AG27" s="299"/>
      <c r="AH27" s="322"/>
      <c r="AI27" s="301"/>
      <c r="AJ27" s="299"/>
      <c r="AK27" s="322"/>
      <c r="AL27" s="303"/>
      <c r="AM27" s="299"/>
      <c r="AN27" s="304"/>
      <c r="AO27" s="304"/>
      <c r="AP27" s="304"/>
      <c r="AQ27" s="304"/>
      <c r="AR27" s="305"/>
      <c r="AS27" s="304"/>
      <c r="AT27" s="304"/>
      <c r="AU27" s="589"/>
      <c r="AV27" s="306"/>
      <c r="AW27" s="307"/>
      <c r="AX27" s="307"/>
      <c r="AY27" s="307"/>
      <c r="AZ27" s="307"/>
      <c r="BA27" s="307"/>
      <c r="BB27" s="308"/>
      <c r="BC27" s="307"/>
      <c r="BD27" s="307"/>
      <c r="BE27" s="579"/>
      <c r="BF27" s="306"/>
      <c r="BG27" s="307"/>
      <c r="BH27" s="307"/>
      <c r="BI27" s="307"/>
      <c r="BJ27" s="307"/>
      <c r="BK27" s="307"/>
      <c r="BL27" s="307"/>
      <c r="BM27" s="308"/>
      <c r="BN27" s="307"/>
      <c r="BO27" s="579"/>
      <c r="BP27" s="309"/>
      <c r="BQ27" s="307"/>
      <c r="BR27" s="579"/>
      <c r="BS27" s="550"/>
      <c r="BT27" s="310"/>
      <c r="BU27" s="311"/>
      <c r="BV27" s="311"/>
      <c r="BW27" s="311"/>
      <c r="BX27" s="311"/>
      <c r="BY27" s="311"/>
      <c r="BZ27" s="311"/>
      <c r="CA27" s="312"/>
      <c r="CB27" s="311"/>
      <c r="CC27" s="316"/>
      <c r="CD27" s="302" t="s">
        <v>107</v>
      </c>
      <c r="CE27" s="313"/>
      <c r="CF27" s="313"/>
      <c r="CG27" s="313"/>
      <c r="CH27" s="313"/>
      <c r="CI27" s="313"/>
      <c r="CJ27" s="313"/>
      <c r="CK27" s="314"/>
      <c r="CL27" s="313"/>
      <c r="CM27" s="564">
        <f t="shared" si="7"/>
        <v>0</v>
      </c>
      <c r="CN27" s="310"/>
      <c r="CO27" s="311"/>
      <c r="CP27" s="311"/>
      <c r="CQ27" s="311"/>
      <c r="CR27" s="311"/>
      <c r="CS27" s="312"/>
      <c r="CT27" s="311"/>
      <c r="CU27" s="316"/>
      <c r="CV27" s="315"/>
      <c r="CW27" s="311"/>
      <c r="CX27" s="543"/>
      <c r="CY27" s="315"/>
      <c r="CZ27" s="311"/>
      <c r="DA27" s="316"/>
      <c r="DB27" s="315"/>
      <c r="DC27" s="311"/>
      <c r="DD27" s="316"/>
      <c r="DE27" s="550"/>
      <c r="DF27" s="551"/>
      <c r="DG27" s="310"/>
      <c r="DH27" s="316"/>
      <c r="DI27" s="317"/>
      <c r="DJ27" s="318"/>
      <c r="DK27" s="319"/>
      <c r="DL27" s="320"/>
      <c r="DM27" s="320"/>
      <c r="DN27" s="318"/>
      <c r="DO27" s="319"/>
      <c r="DP27" s="320"/>
      <c r="DQ27" s="320"/>
      <c r="DR27" s="318"/>
      <c r="DS27" s="319"/>
      <c r="DT27" s="320"/>
      <c r="DU27" s="320"/>
      <c r="DV27" s="318"/>
    </row>
    <row r="28" spans="1:126" s="6" customFormat="1" x14ac:dyDescent="0.25">
      <c r="A28" s="327">
        <v>15</v>
      </c>
      <c r="B28" s="14" t="s">
        <v>218</v>
      </c>
      <c r="C28" s="2">
        <v>0</v>
      </c>
      <c r="D28" s="3">
        <v>0</v>
      </c>
      <c r="E28" s="3">
        <v>0</v>
      </c>
      <c r="F28" s="3">
        <v>0</v>
      </c>
      <c r="G28" s="3">
        <v>0</v>
      </c>
      <c r="H28" s="75">
        <v>0</v>
      </c>
      <c r="I28" s="3">
        <v>0</v>
      </c>
      <c r="J28" s="4">
        <v>0</v>
      </c>
      <c r="K28" s="238">
        <v>62</v>
      </c>
      <c r="L28" s="3">
        <v>62</v>
      </c>
      <c r="M28" s="4">
        <v>62</v>
      </c>
      <c r="N28" s="194">
        <v>355</v>
      </c>
      <c r="O28" s="3">
        <v>736</v>
      </c>
      <c r="P28" s="3">
        <v>902</v>
      </c>
      <c r="Q28" s="3">
        <v>476</v>
      </c>
      <c r="R28" s="3">
        <v>800</v>
      </c>
      <c r="S28" s="75">
        <v>853</v>
      </c>
      <c r="T28" s="3">
        <v>651</v>
      </c>
      <c r="U28" s="4">
        <v>429</v>
      </c>
      <c r="V28" s="194">
        <v>44</v>
      </c>
      <c r="W28" s="3">
        <v>21</v>
      </c>
      <c r="X28" s="3">
        <v>29</v>
      </c>
      <c r="Y28" s="3">
        <v>77</v>
      </c>
      <c r="Z28" s="3">
        <v>83</v>
      </c>
      <c r="AA28" s="3">
        <v>82</v>
      </c>
      <c r="AB28" s="3">
        <v>425</v>
      </c>
      <c r="AC28" s="75">
        <v>104</v>
      </c>
      <c r="AD28" s="3">
        <v>64</v>
      </c>
      <c r="AE28" s="4">
        <v>62</v>
      </c>
      <c r="AF28" s="238">
        <v>123</v>
      </c>
      <c r="AG28" s="3">
        <v>13</v>
      </c>
      <c r="AH28" s="4">
        <v>147</v>
      </c>
      <c r="AI28" s="238">
        <v>211</v>
      </c>
      <c r="AJ28" s="3">
        <v>101</v>
      </c>
      <c r="AK28" s="4">
        <v>147</v>
      </c>
      <c r="AL28" s="247">
        <v>27.42585414994792</v>
      </c>
      <c r="AM28" s="30">
        <v>30.243140335000938</v>
      </c>
      <c r="AN28" s="30">
        <v>34.490412689739955</v>
      </c>
      <c r="AO28" s="30">
        <v>38.43176760519291</v>
      </c>
      <c r="AP28" s="30">
        <v>42.373122520645872</v>
      </c>
      <c r="AQ28" s="30">
        <v>42.373122520645872</v>
      </c>
      <c r="AR28" s="79">
        <v>48.377641561516441</v>
      </c>
      <c r="AS28" s="30">
        <v>48.377641561516441</v>
      </c>
      <c r="AT28" s="30">
        <v>49.68</v>
      </c>
      <c r="AU28" s="584">
        <v>51.51</v>
      </c>
      <c r="AV28" s="251">
        <v>560740.97472410521</v>
      </c>
      <c r="AW28" s="16">
        <v>550295.67276224948</v>
      </c>
      <c r="AX28" s="16">
        <v>755325.80918719876</v>
      </c>
      <c r="AY28" s="16">
        <v>920538.30086339859</v>
      </c>
      <c r="AZ28" s="16">
        <v>977288.12015867874</v>
      </c>
      <c r="BA28" s="16">
        <v>987740.13807548047</v>
      </c>
      <c r="BB28" s="117">
        <v>904462.69514686882</v>
      </c>
      <c r="BC28" s="16">
        <v>1138405.6152213134</v>
      </c>
      <c r="BD28" s="16">
        <v>965082</v>
      </c>
      <c r="BE28" s="578">
        <v>1042330</v>
      </c>
      <c r="BF28" s="251">
        <v>26781.293219731248</v>
      </c>
      <c r="BG28" s="16">
        <v>39460.503924280456</v>
      </c>
      <c r="BH28" s="16">
        <v>57825.510384118475</v>
      </c>
      <c r="BI28" s="16">
        <v>215731.55531271876</v>
      </c>
      <c r="BJ28" s="16">
        <v>141773.5243396452</v>
      </c>
      <c r="BK28" s="16">
        <v>101751.14256606394</v>
      </c>
      <c r="BL28" s="16">
        <v>1937.154597867969</v>
      </c>
      <c r="BM28" s="117">
        <v>17074.461727594036</v>
      </c>
      <c r="BN28" s="16">
        <v>121363</v>
      </c>
      <c r="BO28" s="578">
        <v>20577</v>
      </c>
      <c r="BP28" s="256">
        <v>281479.21753433393</v>
      </c>
      <c r="BQ28" s="16">
        <v>257727</v>
      </c>
      <c r="BR28" s="578">
        <v>271515</v>
      </c>
      <c r="BS28" s="571">
        <f t="shared" si="3"/>
        <v>5.3498469310549537E-2</v>
      </c>
      <c r="BT28" s="262">
        <f t="shared" ref="BT28:BT99" si="33">BF28/AV28</f>
        <v>4.7760542615791782E-2</v>
      </c>
      <c r="BU28" s="32">
        <f t="shared" ref="BU28:BU99" si="34">BG28/AW28</f>
        <v>7.1707821590174539E-2</v>
      </c>
      <c r="BV28" s="32">
        <f t="shared" ref="BV28:BV99" si="35">BH28/AX28</f>
        <v>7.6557042908866224E-2</v>
      </c>
      <c r="BW28" s="32">
        <f t="shared" ref="BW28:BW99" si="36">BI28/AY28</f>
        <v>0.2343536983853666</v>
      </c>
      <c r="BX28" s="32">
        <f>BJ28/AZ28</f>
        <v>0.14506829809475832</v>
      </c>
      <c r="BY28" s="32">
        <f>BK28/BA28</f>
        <v>0.10301408097509994</v>
      </c>
      <c r="BZ28" s="32">
        <f>BL28/BB28</f>
        <v>2.1417739042884562E-3</v>
      </c>
      <c r="CA28" s="118">
        <f>BM28/BC28</f>
        <v>1.4998574760433389E-2</v>
      </c>
      <c r="CB28" s="32">
        <f t="shared" si="18"/>
        <v>0.12575408100037094</v>
      </c>
      <c r="CC28" s="33">
        <f t="shared" si="5"/>
        <v>1.9741348709142018E-2</v>
      </c>
      <c r="CD28" s="194" t="s">
        <v>107</v>
      </c>
      <c r="CE28" s="34">
        <f t="shared" ref="CE28:CL28" si="37">(BU28-BT28)*100</f>
        <v>2.3947278974382757</v>
      </c>
      <c r="CF28" s="34">
        <f t="shared" si="37"/>
        <v>0.48492213186916849</v>
      </c>
      <c r="CG28" s="34">
        <f t="shared" si="37"/>
        <v>15.779665547650037</v>
      </c>
      <c r="CH28" s="34">
        <f t="shared" si="37"/>
        <v>-8.9285400290608266</v>
      </c>
      <c r="CI28" s="34">
        <f t="shared" si="37"/>
        <v>-4.2054217119658386</v>
      </c>
      <c r="CJ28" s="34">
        <f t="shared" si="37"/>
        <v>-10.087230707081149</v>
      </c>
      <c r="CK28" s="119">
        <f t="shared" si="37"/>
        <v>1.2856800856144932</v>
      </c>
      <c r="CL28" s="34">
        <f t="shared" si="37"/>
        <v>11.075550623993756</v>
      </c>
      <c r="CM28" s="561">
        <f t="shared" si="7"/>
        <v>-10.601273229122892</v>
      </c>
      <c r="CN28" s="262">
        <f t="shared" ref="CN28:CT28" si="38">X28/N28</f>
        <v>8.1690140845070425E-2</v>
      </c>
      <c r="CO28" s="32">
        <f t="shared" si="38"/>
        <v>0.10461956521739131</v>
      </c>
      <c r="CP28" s="32">
        <f t="shared" si="38"/>
        <v>9.2017738359201767E-2</v>
      </c>
      <c r="CQ28" s="32">
        <f t="shared" si="38"/>
        <v>0.17226890756302521</v>
      </c>
      <c r="CR28" s="32">
        <f t="shared" si="38"/>
        <v>0.53125</v>
      </c>
      <c r="CS28" s="118">
        <f t="shared" si="38"/>
        <v>0.12192262602579132</v>
      </c>
      <c r="CT28" s="32">
        <f t="shared" si="38"/>
        <v>9.8310291858678955E-2</v>
      </c>
      <c r="CU28" s="33">
        <f t="shared" si="9"/>
        <v>0.14452214452214451</v>
      </c>
      <c r="CV28" s="268">
        <f>AF28/S28</f>
        <v>0.14419695193434937</v>
      </c>
      <c r="CW28" s="32">
        <f>AG28/T28</f>
        <v>1.9969278033794162E-2</v>
      </c>
      <c r="CX28" s="33">
        <f t="shared" si="11"/>
        <v>0.34265734265734266</v>
      </c>
      <c r="CY28" s="268">
        <f>AI28/S28</f>
        <v>0.24736225087924971</v>
      </c>
      <c r="CZ28" s="32">
        <f>AJ28/T28</f>
        <v>0.15514592933947774</v>
      </c>
      <c r="DA28" s="33">
        <f t="shared" si="13"/>
        <v>0.34265734265734266</v>
      </c>
      <c r="DB28" s="268">
        <f>(AC28+AF28+AI28)/S28</f>
        <v>0.51348182883939042</v>
      </c>
      <c r="DC28" s="32">
        <f>(AD28+AG28+AJ28)/T28</f>
        <v>0.27342549923195086</v>
      </c>
      <c r="DD28" s="33">
        <f t="shared" si="15"/>
        <v>0.82983682983682983</v>
      </c>
      <c r="DE28" s="548">
        <f t="shared" si="22"/>
        <v>3.6835748792270501E-2</v>
      </c>
      <c r="DF28" s="548">
        <f t="shared" si="16"/>
        <v>-0.34101382488479265</v>
      </c>
      <c r="DG28" s="262" t="s">
        <v>192</v>
      </c>
      <c r="DH28" s="33"/>
      <c r="DI28" s="31" t="s">
        <v>192</v>
      </c>
      <c r="DJ28" s="172"/>
      <c r="DK28" s="188"/>
      <c r="DL28" s="95" t="s">
        <v>192</v>
      </c>
      <c r="DM28" s="95"/>
      <c r="DN28" s="172" t="s">
        <v>192</v>
      </c>
      <c r="DO28" s="188" t="s">
        <v>192</v>
      </c>
      <c r="DP28" s="95"/>
      <c r="DQ28" s="95" t="s">
        <v>192</v>
      </c>
      <c r="DR28" s="172"/>
      <c r="DS28" s="188" t="s">
        <v>192</v>
      </c>
      <c r="DT28" s="95"/>
      <c r="DU28" s="95" t="s">
        <v>192</v>
      </c>
      <c r="DV28" s="172"/>
    </row>
    <row r="29" spans="1:126" s="8" customFormat="1" x14ac:dyDescent="0.25">
      <c r="A29" s="7"/>
      <c r="B29" s="21" t="s">
        <v>109</v>
      </c>
      <c r="C29" s="22">
        <v>1</v>
      </c>
      <c r="D29" s="23">
        <v>1</v>
      </c>
      <c r="E29" s="23">
        <v>1</v>
      </c>
      <c r="F29" s="23"/>
      <c r="G29" s="23"/>
      <c r="H29" s="51"/>
      <c r="I29" s="23"/>
      <c r="J29" s="24"/>
      <c r="K29" s="237"/>
      <c r="L29" s="23"/>
      <c r="M29" s="24"/>
      <c r="N29" s="242">
        <v>0</v>
      </c>
      <c r="O29" s="23">
        <v>0</v>
      </c>
      <c r="P29" s="23">
        <v>1</v>
      </c>
      <c r="Q29" s="23"/>
      <c r="R29" s="23"/>
      <c r="S29" s="51"/>
      <c r="T29" s="23"/>
      <c r="U29" s="24"/>
      <c r="V29" s="242">
        <v>0</v>
      </c>
      <c r="W29" s="23">
        <v>0</v>
      </c>
      <c r="X29" s="23">
        <v>0</v>
      </c>
      <c r="Y29" s="23">
        <v>0</v>
      </c>
      <c r="Z29" s="23">
        <v>0</v>
      </c>
      <c r="AA29" s="23"/>
      <c r="AB29" s="23"/>
      <c r="AC29" s="51"/>
      <c r="AD29" s="23"/>
      <c r="AE29" s="24"/>
      <c r="AF29" s="237"/>
      <c r="AG29" s="23"/>
      <c r="AH29" s="24"/>
      <c r="AI29" s="237"/>
      <c r="AJ29" s="23"/>
      <c r="AK29" s="24"/>
      <c r="AL29" s="246">
        <v>31.018605471795837</v>
      </c>
      <c r="AM29" s="50">
        <v>32.811423953193206</v>
      </c>
      <c r="AN29" s="50">
        <v>33.110227033426106</v>
      </c>
      <c r="AO29" s="50">
        <v>32.398791128109686</v>
      </c>
      <c r="AP29" s="50">
        <v>32.398791128109686</v>
      </c>
      <c r="AQ29" s="50"/>
      <c r="AR29" s="80"/>
      <c r="AS29" s="50"/>
      <c r="AT29" s="50"/>
      <c r="AU29" s="583"/>
      <c r="AV29" s="250">
        <v>7450.1568004735318</v>
      </c>
      <c r="AW29" s="25">
        <v>7723.3481881150365</v>
      </c>
      <c r="AX29" s="25">
        <v>7734.7311626000992</v>
      </c>
      <c r="AY29" s="25">
        <v>8414.8638880825947</v>
      </c>
      <c r="AZ29" s="25">
        <v>8353.680400225383</v>
      </c>
      <c r="BA29" s="25"/>
      <c r="BB29" s="97"/>
      <c r="BC29" s="25"/>
      <c r="BD29" s="25"/>
      <c r="BE29" s="568"/>
      <c r="BF29" s="250">
        <v>0</v>
      </c>
      <c r="BG29" s="25">
        <v>0</v>
      </c>
      <c r="BH29" s="25">
        <v>0</v>
      </c>
      <c r="BI29" s="25">
        <v>0</v>
      </c>
      <c r="BJ29" s="25">
        <v>328.68338825618525</v>
      </c>
      <c r="BK29" s="25"/>
      <c r="BL29" s="25"/>
      <c r="BM29" s="97"/>
      <c r="BN29" s="25"/>
      <c r="BO29" s="568"/>
      <c r="BP29" s="221"/>
      <c r="BQ29" s="25"/>
      <c r="BR29" s="568"/>
      <c r="BS29" s="573"/>
      <c r="BT29" s="261">
        <f t="shared" si="33"/>
        <v>0</v>
      </c>
      <c r="BU29" s="27">
        <f t="shared" si="34"/>
        <v>0</v>
      </c>
      <c r="BV29" s="27">
        <f t="shared" si="35"/>
        <v>0</v>
      </c>
      <c r="BW29" s="27">
        <f t="shared" si="36"/>
        <v>0</v>
      </c>
      <c r="BX29" s="27">
        <f t="shared" ref="BX29:BX36" si="39">BJ29/AZ29</f>
        <v>3.9345937659683194E-2</v>
      </c>
      <c r="BY29" s="27"/>
      <c r="BZ29" s="27"/>
      <c r="CA29" s="98"/>
      <c r="CB29" s="27"/>
      <c r="CC29" s="28"/>
      <c r="CD29" s="242" t="s">
        <v>107</v>
      </c>
      <c r="CE29" s="29">
        <f t="shared" ref="CE29:CH33" si="40">(BU29-BT29)*100</f>
        <v>0</v>
      </c>
      <c r="CF29" s="29">
        <f t="shared" si="40"/>
        <v>0</v>
      </c>
      <c r="CG29" s="29">
        <f t="shared" si="40"/>
        <v>0</v>
      </c>
      <c r="CH29" s="29">
        <f t="shared" si="40"/>
        <v>3.9345937659683194</v>
      </c>
      <c r="CI29" s="29"/>
      <c r="CJ29" s="29"/>
      <c r="CK29" s="99"/>
      <c r="CL29" s="29"/>
      <c r="CM29" s="560">
        <f t="shared" si="7"/>
        <v>0</v>
      </c>
      <c r="CN29" s="261"/>
      <c r="CO29" s="27"/>
      <c r="CP29" s="27">
        <f>Z29/P29</f>
        <v>0</v>
      </c>
      <c r="CQ29" s="27"/>
      <c r="CR29" s="27"/>
      <c r="CS29" s="98"/>
      <c r="CT29" s="27"/>
      <c r="CU29" s="28"/>
      <c r="CV29" s="267"/>
      <c r="CW29" s="27"/>
      <c r="CX29" s="28"/>
      <c r="CY29" s="267"/>
      <c r="CZ29" s="27"/>
      <c r="DA29" s="28"/>
      <c r="DB29" s="267"/>
      <c r="DC29" s="27"/>
      <c r="DD29" s="28"/>
      <c r="DE29" s="159"/>
      <c r="DF29" s="159"/>
      <c r="DG29" s="261"/>
      <c r="DH29" s="28"/>
      <c r="DI29" s="26"/>
      <c r="DJ29" s="171"/>
      <c r="DK29" s="187"/>
      <c r="DL29" s="165"/>
      <c r="DM29" s="165"/>
      <c r="DN29" s="171"/>
      <c r="DO29" s="187"/>
      <c r="DP29" s="165"/>
      <c r="DQ29" s="165"/>
      <c r="DR29" s="171"/>
      <c r="DS29" s="187"/>
      <c r="DT29" s="165"/>
      <c r="DU29" s="165"/>
      <c r="DV29" s="171"/>
    </row>
    <row r="30" spans="1:126" s="8" customFormat="1" x14ac:dyDescent="0.25">
      <c r="A30" s="7"/>
      <c r="B30" s="21" t="s">
        <v>110</v>
      </c>
      <c r="C30" s="22">
        <v>3</v>
      </c>
      <c r="D30" s="23">
        <v>3</v>
      </c>
      <c r="E30" s="23">
        <v>3</v>
      </c>
      <c r="F30" s="23"/>
      <c r="G30" s="23"/>
      <c r="H30" s="51"/>
      <c r="I30" s="23"/>
      <c r="J30" s="24"/>
      <c r="K30" s="237"/>
      <c r="L30" s="23"/>
      <c r="M30" s="24"/>
      <c r="N30" s="242"/>
      <c r="O30" s="23"/>
      <c r="P30" s="23"/>
      <c r="Q30" s="23"/>
      <c r="R30" s="23"/>
      <c r="S30" s="51"/>
      <c r="T30" s="23"/>
      <c r="U30" s="24"/>
      <c r="V30" s="242">
        <v>0</v>
      </c>
      <c r="W30" s="23">
        <v>0</v>
      </c>
      <c r="X30" s="23">
        <v>0</v>
      </c>
      <c r="Y30" s="23">
        <v>0</v>
      </c>
      <c r="Z30" s="23">
        <v>0</v>
      </c>
      <c r="AA30" s="23"/>
      <c r="AB30" s="23"/>
      <c r="AC30" s="51"/>
      <c r="AD30" s="23"/>
      <c r="AE30" s="24"/>
      <c r="AF30" s="237"/>
      <c r="AG30" s="23"/>
      <c r="AH30" s="24"/>
      <c r="AI30" s="237"/>
      <c r="AJ30" s="23"/>
      <c r="AK30" s="24"/>
      <c r="AL30" s="246" t="s">
        <v>304</v>
      </c>
      <c r="AM30" s="50" t="s">
        <v>261</v>
      </c>
      <c r="AN30" s="50" t="s">
        <v>261</v>
      </c>
      <c r="AO30" s="50" t="s">
        <v>261</v>
      </c>
      <c r="AP30" s="50" t="s">
        <v>261</v>
      </c>
      <c r="AQ30" s="50"/>
      <c r="AR30" s="80"/>
      <c r="AS30" s="50"/>
      <c r="AT30" s="50"/>
      <c r="AU30" s="583"/>
      <c r="AV30" s="250">
        <v>6498.255559160164</v>
      </c>
      <c r="AW30" s="25">
        <v>9336.8848213726724</v>
      </c>
      <c r="AX30" s="25">
        <v>11193.732534248526</v>
      </c>
      <c r="AY30" s="25">
        <v>11098.400122936124</v>
      </c>
      <c r="AZ30" s="25">
        <v>11072.788430344734</v>
      </c>
      <c r="BA30" s="25"/>
      <c r="BB30" s="97"/>
      <c r="BC30" s="25"/>
      <c r="BD30" s="25"/>
      <c r="BE30" s="568"/>
      <c r="BF30" s="250">
        <v>899.25498431995265</v>
      </c>
      <c r="BG30" s="25">
        <v>607.56626314022117</v>
      </c>
      <c r="BH30" s="25">
        <v>1033.0049345194393</v>
      </c>
      <c r="BI30" s="25">
        <v>828.11139378831081</v>
      </c>
      <c r="BJ30" s="25">
        <v>1558.044632642956</v>
      </c>
      <c r="BK30" s="25"/>
      <c r="BL30" s="25"/>
      <c r="BM30" s="97"/>
      <c r="BN30" s="25"/>
      <c r="BO30" s="568"/>
      <c r="BP30" s="221"/>
      <c r="BQ30" s="25"/>
      <c r="BR30" s="568"/>
      <c r="BS30" s="573"/>
      <c r="BT30" s="261">
        <f t="shared" si="33"/>
        <v>0.13838405955769653</v>
      </c>
      <c r="BU30" s="27">
        <f t="shared" si="34"/>
        <v>6.5071624504724174E-2</v>
      </c>
      <c r="BV30" s="27">
        <f t="shared" si="35"/>
        <v>9.2284225244693013E-2</v>
      </c>
      <c r="BW30" s="27">
        <f t="shared" si="36"/>
        <v>7.4615384615384611E-2</v>
      </c>
      <c r="BX30" s="27">
        <f t="shared" si="39"/>
        <v>0.14070932922127988</v>
      </c>
      <c r="BY30" s="27"/>
      <c r="BZ30" s="27"/>
      <c r="CA30" s="98"/>
      <c r="CB30" s="27"/>
      <c r="CC30" s="28"/>
      <c r="CD30" s="242" t="s">
        <v>107</v>
      </c>
      <c r="CE30" s="29">
        <f t="shared" si="40"/>
        <v>-7.3312435052972358</v>
      </c>
      <c r="CF30" s="29">
        <f t="shared" si="40"/>
        <v>2.7212600739968842</v>
      </c>
      <c r="CG30" s="29">
        <f t="shared" si="40"/>
        <v>-1.7668840629308402</v>
      </c>
      <c r="CH30" s="29">
        <f t="shared" si="40"/>
        <v>6.6093944605895265</v>
      </c>
      <c r="CI30" s="29"/>
      <c r="CJ30" s="29"/>
      <c r="CK30" s="99"/>
      <c r="CL30" s="29"/>
      <c r="CM30" s="560">
        <f t="shared" si="7"/>
        <v>0</v>
      </c>
      <c r="CN30" s="261"/>
      <c r="CO30" s="27"/>
      <c r="CP30" s="27"/>
      <c r="CQ30" s="27"/>
      <c r="CR30" s="27"/>
      <c r="CS30" s="98"/>
      <c r="CT30" s="27"/>
      <c r="CU30" s="28"/>
      <c r="CV30" s="267"/>
      <c r="CW30" s="27"/>
      <c r="CX30" s="28"/>
      <c r="CY30" s="267"/>
      <c r="CZ30" s="27"/>
      <c r="DA30" s="28"/>
      <c r="DB30" s="267"/>
      <c r="DC30" s="27"/>
      <c r="DD30" s="28"/>
      <c r="DE30" s="159"/>
      <c r="DF30" s="159"/>
      <c r="DG30" s="261"/>
      <c r="DH30" s="28"/>
      <c r="DI30" s="26" t="s">
        <v>192</v>
      </c>
      <c r="DJ30" s="171"/>
      <c r="DK30" s="187"/>
      <c r="DL30" s="165"/>
      <c r="DM30" s="165"/>
      <c r="DN30" s="171"/>
      <c r="DO30" s="187"/>
      <c r="DP30" s="165"/>
      <c r="DQ30" s="165"/>
      <c r="DR30" s="171"/>
      <c r="DS30" s="187"/>
      <c r="DT30" s="165"/>
      <c r="DU30" s="165"/>
      <c r="DV30" s="171"/>
    </row>
    <row r="31" spans="1:126" s="6" customFormat="1" x14ac:dyDescent="0.25">
      <c r="A31" s="9">
        <v>16</v>
      </c>
      <c r="B31" s="14" t="s">
        <v>219</v>
      </c>
      <c r="C31" s="2">
        <v>15</v>
      </c>
      <c r="D31" s="3">
        <v>15</v>
      </c>
      <c r="E31" s="3">
        <v>15</v>
      </c>
      <c r="F31" s="3"/>
      <c r="G31" s="3">
        <v>15</v>
      </c>
      <c r="H31" s="75">
        <v>15</v>
      </c>
      <c r="I31" s="3">
        <v>14</v>
      </c>
      <c r="J31" s="4"/>
      <c r="K31" s="238">
        <v>68</v>
      </c>
      <c r="L31" s="3">
        <v>67</v>
      </c>
      <c r="M31" s="4"/>
      <c r="N31" s="194">
        <v>96</v>
      </c>
      <c r="O31" s="3">
        <v>210</v>
      </c>
      <c r="P31" s="3">
        <v>1</v>
      </c>
      <c r="Q31" s="3"/>
      <c r="R31" s="3">
        <v>80</v>
      </c>
      <c r="S31" s="75">
        <v>589</v>
      </c>
      <c r="T31" s="3">
        <v>63</v>
      </c>
      <c r="U31" s="4"/>
      <c r="V31" s="194">
        <v>0</v>
      </c>
      <c r="W31" s="3">
        <v>0</v>
      </c>
      <c r="X31" s="3">
        <v>39</v>
      </c>
      <c r="Y31" s="3">
        <v>91</v>
      </c>
      <c r="Z31" s="3"/>
      <c r="AA31" s="3"/>
      <c r="AB31" s="3">
        <v>16</v>
      </c>
      <c r="AC31" s="75">
        <v>4</v>
      </c>
      <c r="AD31" s="3">
        <v>54</v>
      </c>
      <c r="AE31" s="4"/>
      <c r="AF31" s="238">
        <v>82</v>
      </c>
      <c r="AG31" s="3">
        <v>0</v>
      </c>
      <c r="AH31" s="4"/>
      <c r="AI31" s="238">
        <v>65</v>
      </c>
      <c r="AJ31" s="3">
        <v>45</v>
      </c>
      <c r="AK31" s="4"/>
      <c r="AL31" s="247">
        <v>30.150653667309808</v>
      </c>
      <c r="AM31" s="30">
        <v>37.634959391238525</v>
      </c>
      <c r="AN31" s="30">
        <v>55.577372923318599</v>
      </c>
      <c r="AO31" s="30">
        <v>61.66726427282714</v>
      </c>
      <c r="AP31" s="30">
        <v>60.941599649404388</v>
      </c>
      <c r="AQ31" s="30"/>
      <c r="AR31" s="79">
        <v>59.234153476644984</v>
      </c>
      <c r="AS31" s="30">
        <v>61.112344266680331</v>
      </c>
      <c r="AT31" s="30">
        <v>59.34</v>
      </c>
      <c r="AU31" s="584"/>
      <c r="AV31" s="251">
        <v>79161.473184557864</v>
      </c>
      <c r="AW31" s="16">
        <v>721515.52922294126</v>
      </c>
      <c r="AX31" s="16">
        <v>1124825.6982031974</v>
      </c>
      <c r="AY31" s="16">
        <v>1416861.6001047234</v>
      </c>
      <c r="AZ31" s="16">
        <v>1126486.189606206</v>
      </c>
      <c r="BA31" s="16"/>
      <c r="BB31" s="117">
        <v>1075499.0011439889</v>
      </c>
      <c r="BC31" s="16">
        <v>1184878.0029709563</v>
      </c>
      <c r="BD31" s="16">
        <v>1064750</v>
      </c>
      <c r="BE31" s="578"/>
      <c r="BF31" s="251">
        <v>-7821.5263430487021</v>
      </c>
      <c r="BG31" s="16">
        <v>-5335.7692898731366</v>
      </c>
      <c r="BH31" s="16">
        <v>49373.651828959424</v>
      </c>
      <c r="BI31" s="16">
        <v>94619.552535272989</v>
      </c>
      <c r="BJ31" s="16">
        <v>96913.221894013128</v>
      </c>
      <c r="BK31" s="16"/>
      <c r="BL31" s="16">
        <v>92829.579797496888</v>
      </c>
      <c r="BM31" s="117">
        <v>47304.796216299284</v>
      </c>
      <c r="BN31" s="16">
        <v>16221</v>
      </c>
      <c r="BO31" s="578"/>
      <c r="BP31" s="256">
        <v>511373.01438238827</v>
      </c>
      <c r="BQ31" s="16">
        <v>424413</v>
      </c>
      <c r="BR31" s="578"/>
      <c r="BS31" s="571"/>
      <c r="BT31" s="262">
        <f t="shared" si="33"/>
        <v>-9.8804709265749968E-2</v>
      </c>
      <c r="BU31" s="32">
        <f t="shared" si="34"/>
        <v>-7.3952244598528049E-3</v>
      </c>
      <c r="BV31" s="32">
        <f t="shared" si="35"/>
        <v>4.3894491304589819E-2</v>
      </c>
      <c r="BW31" s="32">
        <f t="shared" si="36"/>
        <v>6.6781083295841634E-2</v>
      </c>
      <c r="BX31" s="32">
        <f t="shared" si="39"/>
        <v>8.6031433663551427E-2</v>
      </c>
      <c r="BY31" s="32"/>
      <c r="BZ31" s="32">
        <f>BL31/BB31</f>
        <v>8.6313032089063532E-2</v>
      </c>
      <c r="CA31" s="118">
        <f>BM31/BC31</f>
        <v>3.9923769449418008E-2</v>
      </c>
      <c r="CB31" s="32">
        <f t="shared" si="18"/>
        <v>1.5234562103780229E-2</v>
      </c>
      <c r="CC31" s="33"/>
      <c r="CD31" s="194" t="s">
        <v>107</v>
      </c>
      <c r="CE31" s="34">
        <f t="shared" si="40"/>
        <v>9.1409484805897172</v>
      </c>
      <c r="CF31" s="34">
        <f t="shared" si="40"/>
        <v>5.1289715764442629</v>
      </c>
      <c r="CG31" s="34">
        <f t="shared" si="40"/>
        <v>2.2886591991251812</v>
      </c>
      <c r="CH31" s="34">
        <f t="shared" si="40"/>
        <v>1.9250350367709792</v>
      </c>
      <c r="CI31" s="34"/>
      <c r="CJ31" s="34">
        <f>(BZ31-BY31)*100</f>
        <v>8.6313032089063526</v>
      </c>
      <c r="CK31" s="119">
        <f>(CA31-BZ31)*100</f>
        <v>-4.6389262639645521</v>
      </c>
      <c r="CL31" s="34">
        <f>(CB31-CA31)*100</f>
        <v>-2.468920734563778</v>
      </c>
      <c r="CM31" s="561"/>
      <c r="CN31" s="262">
        <f t="shared" ref="CN31:CO33" si="41">X31/N31</f>
        <v>0.40625</v>
      </c>
      <c r="CO31" s="32">
        <f t="shared" si="41"/>
        <v>0.43333333333333335</v>
      </c>
      <c r="CP31" s="32"/>
      <c r="CQ31" s="32"/>
      <c r="CR31" s="32">
        <f>AB31/R31</f>
        <v>0.2</v>
      </c>
      <c r="CS31" s="118">
        <f>AC31/S31</f>
        <v>6.7911714770797962E-3</v>
      </c>
      <c r="CT31" s="32">
        <f>AD31/T31</f>
        <v>0.8571428571428571</v>
      </c>
      <c r="CU31" s="545"/>
      <c r="CV31" s="268">
        <f>AF31/S31</f>
        <v>0.13921901528013583</v>
      </c>
      <c r="CW31" s="32">
        <f>AG31/T31</f>
        <v>0</v>
      </c>
      <c r="CX31" s="33"/>
      <c r="CY31" s="268">
        <f>AI31/S31</f>
        <v>0.11035653650254669</v>
      </c>
      <c r="CZ31" s="32">
        <f>AJ31/T31</f>
        <v>0.7142857142857143</v>
      </c>
      <c r="DA31" s="33"/>
      <c r="DB31" s="268">
        <f>(AC31+AF31+AI31)/S31</f>
        <v>0.25636672325976229</v>
      </c>
      <c r="DC31" s="32">
        <f>(AD31+AG31+AJ31)/T31</f>
        <v>1.5714285714285714</v>
      </c>
      <c r="DD31" s="33"/>
      <c r="DE31" s="548"/>
      <c r="DF31" s="548"/>
      <c r="DG31" s="262"/>
      <c r="DH31" s="33"/>
      <c r="DI31" s="31"/>
      <c r="DJ31" s="172" t="s">
        <v>192</v>
      </c>
      <c r="DK31" s="188" t="s">
        <v>192</v>
      </c>
      <c r="DL31" s="95"/>
      <c r="DM31" s="95" t="s">
        <v>192</v>
      </c>
      <c r="DN31" s="172"/>
      <c r="DO31" s="188" t="s">
        <v>192</v>
      </c>
      <c r="DP31" s="95"/>
      <c r="DQ31" s="95" t="s">
        <v>192</v>
      </c>
      <c r="DR31" s="172"/>
      <c r="DS31" s="188"/>
      <c r="DT31" s="95"/>
      <c r="DU31" s="95"/>
      <c r="DV31" s="172"/>
    </row>
    <row r="32" spans="1:126" s="11" customFormat="1" x14ac:dyDescent="0.25">
      <c r="A32" s="328"/>
      <c r="B32" s="35" t="s">
        <v>69</v>
      </c>
      <c r="C32" s="36">
        <v>0</v>
      </c>
      <c r="D32" s="37">
        <v>0</v>
      </c>
      <c r="E32" s="37">
        <v>0</v>
      </c>
      <c r="F32" s="37"/>
      <c r="G32" s="37">
        <v>11</v>
      </c>
      <c r="H32" s="76">
        <v>0</v>
      </c>
      <c r="I32" s="37"/>
      <c r="J32" s="38">
        <v>1</v>
      </c>
      <c r="K32" s="239">
        <v>11</v>
      </c>
      <c r="L32" s="37"/>
      <c r="M32" s="38">
        <v>10</v>
      </c>
      <c r="N32" s="195">
        <v>8</v>
      </c>
      <c r="O32" s="37">
        <v>16</v>
      </c>
      <c r="P32" s="37">
        <v>24</v>
      </c>
      <c r="Q32" s="37"/>
      <c r="R32" s="37">
        <v>31</v>
      </c>
      <c r="S32" s="76">
        <v>47</v>
      </c>
      <c r="T32" s="37"/>
      <c r="U32" s="38">
        <v>28</v>
      </c>
      <c r="V32" s="195">
        <v>0</v>
      </c>
      <c r="W32" s="37">
        <v>2</v>
      </c>
      <c r="X32" s="37">
        <v>1</v>
      </c>
      <c r="Y32" s="37">
        <v>3</v>
      </c>
      <c r="Z32" s="37">
        <v>4</v>
      </c>
      <c r="AA32" s="37"/>
      <c r="AB32" s="37">
        <v>17</v>
      </c>
      <c r="AC32" s="76">
        <v>0</v>
      </c>
      <c r="AD32" s="37"/>
      <c r="AE32" s="38">
        <v>1</v>
      </c>
      <c r="AF32" s="239">
        <v>9</v>
      </c>
      <c r="AG32" s="37"/>
      <c r="AH32" s="38">
        <v>9</v>
      </c>
      <c r="AI32" s="239">
        <v>3</v>
      </c>
      <c r="AJ32" s="37"/>
      <c r="AK32" s="38">
        <v>8</v>
      </c>
      <c r="AL32" s="248">
        <v>26.03855413458091</v>
      </c>
      <c r="AM32" s="39">
        <v>29.154643399866817</v>
      </c>
      <c r="AN32" s="39">
        <v>39.811953261506766</v>
      </c>
      <c r="AO32" s="39">
        <v>39.897325570144737</v>
      </c>
      <c r="AP32" s="39">
        <v>40.494931730610531</v>
      </c>
      <c r="AQ32" s="39"/>
      <c r="AR32" s="78">
        <v>57.042930888270419</v>
      </c>
      <c r="AS32" s="39">
        <v>65.921650986619312</v>
      </c>
      <c r="AT32" s="39"/>
      <c r="AU32" s="587">
        <v>56.9</v>
      </c>
      <c r="AV32" s="252">
        <v>35045.332695886762</v>
      </c>
      <c r="AW32" s="226">
        <v>38426.076117950382</v>
      </c>
      <c r="AX32" s="226">
        <v>53427.413617452381</v>
      </c>
      <c r="AY32" s="226">
        <v>55097.865123135329</v>
      </c>
      <c r="AZ32" s="226">
        <v>56812.425654947896</v>
      </c>
      <c r="BA32" s="226"/>
      <c r="BB32" s="108">
        <v>63858.486861201702</v>
      </c>
      <c r="BC32" s="226">
        <v>76238.880256799908</v>
      </c>
      <c r="BD32" s="226"/>
      <c r="BE32" s="567">
        <v>68164.25</v>
      </c>
      <c r="BF32" s="252">
        <v>761.23641868856748</v>
      </c>
      <c r="BG32" s="226">
        <v>301.64882385416132</v>
      </c>
      <c r="BH32" s="226">
        <v>1789.9727377761083</v>
      </c>
      <c r="BI32" s="226">
        <v>1344.6138610480305</v>
      </c>
      <c r="BJ32" s="226">
        <v>4851.9928742579723</v>
      </c>
      <c r="BK32" s="226"/>
      <c r="BL32" s="226">
        <v>18251.176714987392</v>
      </c>
      <c r="BM32" s="108">
        <v>14049.592774087798</v>
      </c>
      <c r="BN32" s="226"/>
      <c r="BO32" s="567">
        <v>8721.64</v>
      </c>
      <c r="BP32" s="257">
        <v>28275.479365513002</v>
      </c>
      <c r="BQ32" s="226"/>
      <c r="BR32" s="567">
        <v>25148.65</v>
      </c>
      <c r="BS32" s="549"/>
      <c r="BT32" s="263">
        <f t="shared" si="33"/>
        <v>2.1721477872513193E-2</v>
      </c>
      <c r="BU32" s="41">
        <f t="shared" si="34"/>
        <v>7.8501073835443979E-3</v>
      </c>
      <c r="BV32" s="41">
        <f t="shared" si="35"/>
        <v>3.3502889557644674E-2</v>
      </c>
      <c r="BW32" s="41">
        <f t="shared" si="36"/>
        <v>2.4404100921932702E-2</v>
      </c>
      <c r="BX32" s="41">
        <f t="shared" si="39"/>
        <v>8.5403726708074529E-2</v>
      </c>
      <c r="BY32" s="41"/>
      <c r="BZ32" s="41">
        <f>BL32/BB32</f>
        <v>0.28580659536541886</v>
      </c>
      <c r="CA32" s="103">
        <f>BM32/BC32</f>
        <v>0.18428382902219612</v>
      </c>
      <c r="CB32" s="41"/>
      <c r="CC32" s="42">
        <f t="shared" si="5"/>
        <v>0.12795035520819198</v>
      </c>
      <c r="CD32" s="195" t="s">
        <v>107</v>
      </c>
      <c r="CE32" s="43">
        <f t="shared" si="40"/>
        <v>-1.3871370488968795</v>
      </c>
      <c r="CF32" s="43">
        <f t="shared" si="40"/>
        <v>2.5652782174100275</v>
      </c>
      <c r="CG32" s="43">
        <f t="shared" si="40"/>
        <v>-0.90987886357119729</v>
      </c>
      <c r="CH32" s="43">
        <f t="shared" si="40"/>
        <v>6.0999625786141829</v>
      </c>
      <c r="CI32" s="43"/>
      <c r="CJ32" s="43"/>
      <c r="CK32" s="110">
        <f>(CA32-BZ32)*100</f>
        <v>-10.152276634322273</v>
      </c>
      <c r="CL32" s="43"/>
      <c r="CM32" s="562">
        <f t="shared" si="7"/>
        <v>12.795035520819198</v>
      </c>
      <c r="CN32" s="263">
        <f t="shared" si="41"/>
        <v>0.125</v>
      </c>
      <c r="CO32" s="41">
        <f t="shared" si="41"/>
        <v>0.1875</v>
      </c>
      <c r="CP32" s="41">
        <f t="shared" ref="CP32:CP37" si="42">Z32/P32</f>
        <v>0.16666666666666666</v>
      </c>
      <c r="CQ32" s="41"/>
      <c r="CR32" s="41">
        <f>AB32/R32</f>
        <v>0.54838709677419351</v>
      </c>
      <c r="CS32" s="103">
        <f>AC32/S32</f>
        <v>0</v>
      </c>
      <c r="CT32" s="41"/>
      <c r="CU32" s="42">
        <f t="shared" si="9"/>
        <v>3.5714285714285712E-2</v>
      </c>
      <c r="CV32" s="269">
        <f>AF32/S32</f>
        <v>0.19148936170212766</v>
      </c>
      <c r="CW32" s="41"/>
      <c r="CX32" s="42">
        <f t="shared" si="11"/>
        <v>0.32142857142857145</v>
      </c>
      <c r="CY32" s="263">
        <f>AI32/S32</f>
        <v>6.3829787234042548E-2</v>
      </c>
      <c r="CZ32" s="41"/>
      <c r="DA32" s="42">
        <f t="shared" si="13"/>
        <v>0.2857142857142857</v>
      </c>
      <c r="DB32" s="263">
        <f>(AC32+AF32+AI32)/S32</f>
        <v>0.25531914893617019</v>
      </c>
      <c r="DC32" s="41"/>
      <c r="DD32" s="42">
        <f t="shared" si="15"/>
        <v>0.6428571428571429</v>
      </c>
      <c r="DE32" s="549"/>
      <c r="DF32" s="549"/>
      <c r="DG32" s="263"/>
      <c r="DH32" s="42"/>
      <c r="DI32" s="140"/>
      <c r="DJ32" s="173" t="s">
        <v>192</v>
      </c>
      <c r="DK32" s="189"/>
      <c r="DL32" s="94"/>
      <c r="DM32" s="94"/>
      <c r="DN32" s="173" t="s">
        <v>192</v>
      </c>
      <c r="DO32" s="189"/>
      <c r="DP32" s="94"/>
      <c r="DQ32" s="94"/>
      <c r="DR32" s="173"/>
      <c r="DS32" s="189"/>
      <c r="DT32" s="94" t="s">
        <v>192</v>
      </c>
      <c r="DU32" s="94"/>
      <c r="DV32" s="173" t="s">
        <v>192</v>
      </c>
    </row>
    <row r="33" spans="1:126" s="11" customFormat="1" x14ac:dyDescent="0.25">
      <c r="A33" s="10"/>
      <c r="B33" s="35" t="s">
        <v>70</v>
      </c>
      <c r="C33" s="36">
        <v>0</v>
      </c>
      <c r="D33" s="37">
        <v>0</v>
      </c>
      <c r="E33" s="37">
        <v>0</v>
      </c>
      <c r="F33" s="37"/>
      <c r="G33" s="37"/>
      <c r="H33" s="76"/>
      <c r="I33" s="37"/>
      <c r="J33" s="38"/>
      <c r="K33" s="239"/>
      <c r="L33" s="37"/>
      <c r="M33" s="38"/>
      <c r="N33" s="195">
        <v>95</v>
      </c>
      <c r="O33" s="37">
        <v>109</v>
      </c>
      <c r="P33" s="37">
        <v>43</v>
      </c>
      <c r="Q33" s="37"/>
      <c r="R33" s="37"/>
      <c r="S33" s="76"/>
      <c r="T33" s="37"/>
      <c r="U33" s="38"/>
      <c r="V33" s="195">
        <v>0</v>
      </c>
      <c r="W33" s="37">
        <v>0</v>
      </c>
      <c r="X33" s="37">
        <v>0</v>
      </c>
      <c r="Y33" s="37">
        <v>0</v>
      </c>
      <c r="Z33" s="37">
        <v>0</v>
      </c>
      <c r="AA33" s="37"/>
      <c r="AB33" s="37"/>
      <c r="AC33" s="76"/>
      <c r="AD33" s="37"/>
      <c r="AE33" s="38"/>
      <c r="AF33" s="239"/>
      <c r="AG33" s="37"/>
      <c r="AH33" s="38"/>
      <c r="AI33" s="239"/>
      <c r="AJ33" s="37"/>
      <c r="AK33" s="38"/>
      <c r="AL33" s="248" t="s">
        <v>266</v>
      </c>
      <c r="AM33" s="39" t="s">
        <v>262</v>
      </c>
      <c r="AN33" s="39" t="s">
        <v>291</v>
      </c>
      <c r="AO33" s="39" t="s">
        <v>312</v>
      </c>
      <c r="AP33" s="39" t="s">
        <v>312</v>
      </c>
      <c r="AQ33" s="39"/>
      <c r="AR33" s="78"/>
      <c r="AS33" s="39"/>
      <c r="AT33" s="39"/>
      <c r="AU33" s="587"/>
      <c r="AV33" s="252">
        <v>23837.158012760312</v>
      </c>
      <c r="AW33" s="226">
        <v>23820.681157193187</v>
      </c>
      <c r="AX33" s="226">
        <v>37436.212656729331</v>
      </c>
      <c r="AY33" s="226">
        <v>60253.996846916067</v>
      </c>
      <c r="AZ33" s="226">
        <v>68288.655158479465</v>
      </c>
      <c r="BA33" s="226"/>
      <c r="BB33" s="108"/>
      <c r="BC33" s="226"/>
      <c r="BD33" s="226"/>
      <c r="BE33" s="567"/>
      <c r="BF33" s="252">
        <v>7580.9898634612209</v>
      </c>
      <c r="BG33" s="226">
        <v>7494.0523958315553</v>
      </c>
      <c r="BH33" s="226">
        <v>11658.485153755528</v>
      </c>
      <c r="BI33" s="226">
        <v>15703.026732915578</v>
      </c>
      <c r="BJ33" s="226">
        <v>26773.182850410642</v>
      </c>
      <c r="BK33" s="226"/>
      <c r="BL33" s="226"/>
      <c r="BM33" s="108"/>
      <c r="BN33" s="226"/>
      <c r="BO33" s="567"/>
      <c r="BP33" s="257"/>
      <c r="BQ33" s="226"/>
      <c r="BR33" s="567"/>
      <c r="BS33" s="549"/>
      <c r="BT33" s="263">
        <f t="shared" si="33"/>
        <v>0.31803245417943815</v>
      </c>
      <c r="BU33" s="41">
        <f t="shared" si="34"/>
        <v>0.3146027750582841</v>
      </c>
      <c r="BV33" s="41">
        <f t="shared" si="35"/>
        <v>0.31142266608691949</v>
      </c>
      <c r="BW33" s="41">
        <f t="shared" si="36"/>
        <v>0.26061386056781216</v>
      </c>
      <c r="BX33" s="41">
        <f t="shared" si="39"/>
        <v>0.39205901460904946</v>
      </c>
      <c r="BY33" s="41"/>
      <c r="BZ33" s="41"/>
      <c r="CA33" s="103"/>
      <c r="CB33" s="41"/>
      <c r="CC33" s="42"/>
      <c r="CD33" s="195" t="s">
        <v>107</v>
      </c>
      <c r="CE33" s="43">
        <f t="shared" si="40"/>
        <v>-0.342967912115405</v>
      </c>
      <c r="CF33" s="43">
        <f t="shared" si="40"/>
        <v>-0.31801089713646147</v>
      </c>
      <c r="CG33" s="43">
        <f t="shared" si="40"/>
        <v>-5.0808805519107327</v>
      </c>
      <c r="CH33" s="43">
        <f t="shared" si="40"/>
        <v>13.14451540412373</v>
      </c>
      <c r="CI33" s="43"/>
      <c r="CJ33" s="43"/>
      <c r="CK33" s="110"/>
      <c r="CL33" s="43"/>
      <c r="CM33" s="562">
        <f t="shared" si="7"/>
        <v>0</v>
      </c>
      <c r="CN33" s="263">
        <f t="shared" si="41"/>
        <v>0</v>
      </c>
      <c r="CO33" s="41">
        <f t="shared" si="41"/>
        <v>0</v>
      </c>
      <c r="CP33" s="41">
        <f t="shared" si="42"/>
        <v>0</v>
      </c>
      <c r="CQ33" s="41"/>
      <c r="CR33" s="41"/>
      <c r="CS33" s="103"/>
      <c r="CT33" s="41"/>
      <c r="CU33" s="42"/>
      <c r="CV33" s="269"/>
      <c r="CW33" s="41"/>
      <c r="CX33" s="42"/>
      <c r="CY33" s="263"/>
      <c r="CZ33" s="41"/>
      <c r="DA33" s="42"/>
      <c r="DB33" s="263"/>
      <c r="DC33" s="41"/>
      <c r="DD33" s="42"/>
      <c r="DE33" s="549"/>
      <c r="DF33" s="549"/>
      <c r="DG33" s="263"/>
      <c r="DH33" s="42"/>
      <c r="DI33" s="140"/>
      <c r="DJ33" s="173"/>
      <c r="DK33" s="189"/>
      <c r="DL33" s="94"/>
      <c r="DM33" s="94"/>
      <c r="DN33" s="173"/>
      <c r="DO33" s="189"/>
      <c r="DP33" s="94"/>
      <c r="DQ33" s="94"/>
      <c r="DR33" s="173"/>
      <c r="DS33" s="189"/>
      <c r="DT33" s="94"/>
      <c r="DU33" s="94"/>
      <c r="DV33" s="173"/>
    </row>
    <row r="34" spans="1:126" s="11" customFormat="1" x14ac:dyDescent="0.25">
      <c r="A34" s="10">
        <v>17</v>
      </c>
      <c r="B34" s="35" t="s">
        <v>10</v>
      </c>
      <c r="C34" s="36">
        <v>7</v>
      </c>
      <c r="D34" s="37">
        <v>7</v>
      </c>
      <c r="E34" s="37">
        <v>7</v>
      </c>
      <c r="F34" s="37">
        <v>0</v>
      </c>
      <c r="G34" s="37">
        <v>0</v>
      </c>
      <c r="H34" s="76">
        <v>0</v>
      </c>
      <c r="I34" s="37">
        <v>0</v>
      </c>
      <c r="J34" s="38"/>
      <c r="K34" s="239">
        <v>7</v>
      </c>
      <c r="L34" s="37">
        <v>7</v>
      </c>
      <c r="M34" s="38"/>
      <c r="N34" s="195">
        <v>0</v>
      </c>
      <c r="O34" s="37">
        <v>30</v>
      </c>
      <c r="P34" s="37">
        <v>48</v>
      </c>
      <c r="Q34" s="37">
        <v>40</v>
      </c>
      <c r="R34" s="37">
        <v>38</v>
      </c>
      <c r="S34" s="76">
        <v>42</v>
      </c>
      <c r="T34" s="37">
        <v>32</v>
      </c>
      <c r="U34" s="38"/>
      <c r="V34" s="195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76">
        <v>0</v>
      </c>
      <c r="AD34" s="37">
        <v>0</v>
      </c>
      <c r="AE34" s="38"/>
      <c r="AF34" s="239">
        <v>12</v>
      </c>
      <c r="AG34" s="37">
        <v>0</v>
      </c>
      <c r="AH34" s="38"/>
      <c r="AI34" s="239">
        <v>3</v>
      </c>
      <c r="AJ34" s="37">
        <v>10</v>
      </c>
      <c r="AK34" s="38"/>
      <c r="AL34" s="248"/>
      <c r="AM34" s="39">
        <v>42.600782010347125</v>
      </c>
      <c r="AN34" s="39">
        <v>44.109026129617931</v>
      </c>
      <c r="AO34" s="39">
        <v>44.109026129617931</v>
      </c>
      <c r="AP34" s="39">
        <v>44.109026129617931</v>
      </c>
      <c r="AQ34" s="39">
        <v>49.402109265172079</v>
      </c>
      <c r="AR34" s="78">
        <v>56.900643707207138</v>
      </c>
      <c r="AS34" s="39">
        <v>56.900643707207138</v>
      </c>
      <c r="AT34" s="39">
        <v>39.99</v>
      </c>
      <c r="AU34" s="587"/>
      <c r="AV34" s="252"/>
      <c r="AW34" s="226"/>
      <c r="AX34" s="226">
        <v>28255.388415546866</v>
      </c>
      <c r="AY34" s="226">
        <v>33865.77196487214</v>
      </c>
      <c r="AZ34" s="226">
        <v>33712.101809323794</v>
      </c>
      <c r="BA34" s="226">
        <v>30824.027751691796</v>
      </c>
      <c r="BB34" s="108">
        <v>39187.568653564864</v>
      </c>
      <c r="BC34" s="226">
        <v>40133.522290709785</v>
      </c>
      <c r="BD34" s="226">
        <v>32011</v>
      </c>
      <c r="BE34" s="567"/>
      <c r="BF34" s="252"/>
      <c r="BG34" s="226"/>
      <c r="BH34" s="226">
        <v>2132.8848441386217</v>
      </c>
      <c r="BI34" s="226">
        <v>5189.2134933779544</v>
      </c>
      <c r="BJ34" s="226">
        <v>8541.4994792289181</v>
      </c>
      <c r="BK34" s="226">
        <v>4257.6593189566365</v>
      </c>
      <c r="BL34" s="226">
        <v>2895.5868207921412</v>
      </c>
      <c r="BM34" s="108">
        <v>3656.78055332639</v>
      </c>
      <c r="BN34" s="226">
        <v>12426</v>
      </c>
      <c r="BO34" s="567"/>
      <c r="BP34" s="257">
        <v>11022.987916972585</v>
      </c>
      <c r="BQ34" s="226">
        <v>14714</v>
      </c>
      <c r="BR34" s="567"/>
      <c r="BS34" s="549"/>
      <c r="BT34" s="263"/>
      <c r="BU34" s="41"/>
      <c r="BV34" s="41">
        <f t="shared" si="35"/>
        <v>7.5485950246751934E-2</v>
      </c>
      <c r="BW34" s="41">
        <f t="shared" si="36"/>
        <v>0.1532288559304231</v>
      </c>
      <c r="BX34" s="41">
        <f t="shared" si="39"/>
        <v>0.25336597307221542</v>
      </c>
      <c r="BY34" s="41">
        <f>BK34/BA34</f>
        <v>0.13812793555906891</v>
      </c>
      <c r="BZ34" s="41">
        <f>BL34/BB34</f>
        <v>7.3890443328862451E-2</v>
      </c>
      <c r="CA34" s="103">
        <f>BM34/BC34</f>
        <v>9.1115365525065592E-2</v>
      </c>
      <c r="CB34" s="41">
        <f t="shared" si="18"/>
        <v>0.38817906344694009</v>
      </c>
      <c r="CC34" s="42"/>
      <c r="CD34" s="195" t="s">
        <v>107</v>
      </c>
      <c r="CE34" s="43"/>
      <c r="CF34" s="43"/>
      <c r="CG34" s="43">
        <f t="shared" ref="CG34:CL34" si="43">(BW34-BV34)*100</f>
        <v>7.7742905683671166</v>
      </c>
      <c r="CH34" s="43">
        <f t="shared" si="43"/>
        <v>10.013711714179232</v>
      </c>
      <c r="CI34" s="43">
        <f t="shared" si="43"/>
        <v>-11.523803751314651</v>
      </c>
      <c r="CJ34" s="43">
        <f t="shared" si="43"/>
        <v>-6.4237492230206454</v>
      </c>
      <c r="CK34" s="110">
        <f t="shared" si="43"/>
        <v>1.7224922196203141</v>
      </c>
      <c r="CL34" s="43">
        <f t="shared" si="43"/>
        <v>29.706369792187449</v>
      </c>
      <c r="CM34" s="562"/>
      <c r="CN34" s="263"/>
      <c r="CO34" s="41">
        <f>Y34/O34</f>
        <v>0</v>
      </c>
      <c r="CP34" s="41">
        <f t="shared" si="42"/>
        <v>0</v>
      </c>
      <c r="CQ34" s="41">
        <f>AA34/Q34</f>
        <v>0</v>
      </c>
      <c r="CR34" s="41">
        <f>AB34/R34</f>
        <v>0</v>
      </c>
      <c r="CS34" s="103">
        <f>AC34/S34</f>
        <v>0</v>
      </c>
      <c r="CT34" s="41">
        <f>AD34/T34</f>
        <v>0</v>
      </c>
      <c r="CU34" s="42"/>
      <c r="CV34" s="269">
        <f>AF34/S34</f>
        <v>0.2857142857142857</v>
      </c>
      <c r="CW34" s="41">
        <f>AG34/T34</f>
        <v>0</v>
      </c>
      <c r="CX34" s="42"/>
      <c r="CY34" s="263">
        <f>AI34/S34</f>
        <v>7.1428571428571425E-2</v>
      </c>
      <c r="CZ34" s="41">
        <f>AJ34/T34</f>
        <v>0.3125</v>
      </c>
      <c r="DA34" s="42"/>
      <c r="DB34" s="263">
        <f>(AC34+AF34+AI34)/S34</f>
        <v>0.35714285714285715</v>
      </c>
      <c r="DC34" s="41">
        <f>(AD34+AG34+AJ34)/T34</f>
        <v>0.3125</v>
      </c>
      <c r="DD34" s="42"/>
      <c r="DE34" s="549"/>
      <c r="DF34" s="549"/>
      <c r="DG34" s="263" t="s">
        <v>192</v>
      </c>
      <c r="DH34" s="42"/>
      <c r="DI34" s="140" t="s">
        <v>192</v>
      </c>
      <c r="DJ34" s="173"/>
      <c r="DK34" s="189"/>
      <c r="DL34" s="94" t="s">
        <v>192</v>
      </c>
      <c r="DM34" s="94"/>
      <c r="DN34" s="173" t="s">
        <v>192</v>
      </c>
      <c r="DO34" s="189"/>
      <c r="DP34" s="94" t="s">
        <v>192</v>
      </c>
      <c r="DQ34" s="94"/>
      <c r="DR34" s="173" t="s">
        <v>192</v>
      </c>
      <c r="DS34" s="189"/>
      <c r="DT34" s="94"/>
      <c r="DU34" s="94"/>
      <c r="DV34" s="173"/>
    </row>
    <row r="35" spans="1:126" s="6" customFormat="1" x14ac:dyDescent="0.25">
      <c r="A35" s="327">
        <v>18</v>
      </c>
      <c r="B35" s="14" t="s">
        <v>220</v>
      </c>
      <c r="C35" s="2">
        <v>46</v>
      </c>
      <c r="D35" s="3">
        <v>46</v>
      </c>
      <c r="E35" s="3">
        <v>46</v>
      </c>
      <c r="F35" s="3"/>
      <c r="G35" s="3">
        <v>41</v>
      </c>
      <c r="H35" s="75"/>
      <c r="I35" s="3">
        <v>3</v>
      </c>
      <c r="J35" s="4">
        <v>2</v>
      </c>
      <c r="K35" s="238"/>
      <c r="L35" s="3">
        <v>52</v>
      </c>
      <c r="M35" s="4">
        <v>54</v>
      </c>
      <c r="N35" s="194">
        <v>1504</v>
      </c>
      <c r="O35" s="3">
        <v>662</v>
      </c>
      <c r="P35" s="3">
        <v>662</v>
      </c>
      <c r="Q35" s="3"/>
      <c r="R35" s="3">
        <v>9</v>
      </c>
      <c r="S35" s="75"/>
      <c r="T35" s="3">
        <v>971</v>
      </c>
      <c r="U35" s="4">
        <v>608</v>
      </c>
      <c r="V35" s="194">
        <v>0</v>
      </c>
      <c r="W35" s="3">
        <v>0</v>
      </c>
      <c r="X35" s="3">
        <v>0</v>
      </c>
      <c r="Y35" s="3">
        <v>1</v>
      </c>
      <c r="Z35" s="3">
        <v>1</v>
      </c>
      <c r="AA35" s="3"/>
      <c r="AB35" s="3">
        <v>0</v>
      </c>
      <c r="AC35" s="75"/>
      <c r="AD35" s="3">
        <v>4</v>
      </c>
      <c r="AE35" s="4">
        <v>11</v>
      </c>
      <c r="AF35" s="238"/>
      <c r="AG35" s="3">
        <v>31</v>
      </c>
      <c r="AH35" s="4">
        <v>14</v>
      </c>
      <c r="AI35" s="238"/>
      <c r="AJ35" s="3">
        <v>9</v>
      </c>
      <c r="AK35" s="4">
        <v>94</v>
      </c>
      <c r="AL35" s="247">
        <v>30.520600338074342</v>
      </c>
      <c r="AM35" s="30">
        <v>42.401579956858527</v>
      </c>
      <c r="AN35" s="30">
        <v>48.771302762458191</v>
      </c>
      <c r="AO35" s="30">
        <v>52.468398017085846</v>
      </c>
      <c r="AP35" s="30">
        <v>48.761816950387313</v>
      </c>
      <c r="AQ35" s="30"/>
      <c r="AR35" s="79">
        <v>40.751048656524439</v>
      </c>
      <c r="AS35" s="30"/>
      <c r="AT35" s="30">
        <v>40.75</v>
      </c>
      <c r="AU35" s="584">
        <v>40.75</v>
      </c>
      <c r="AV35" s="251">
        <v>383495.25614538335</v>
      </c>
      <c r="AW35" s="16">
        <v>375349.31502951036</v>
      </c>
      <c r="AX35" s="16">
        <v>449123.7955390123</v>
      </c>
      <c r="AY35" s="16">
        <v>590156.00366531778</v>
      </c>
      <c r="AZ35" s="16">
        <v>537038.77610258339</v>
      </c>
      <c r="BA35" s="16"/>
      <c r="BB35" s="117">
        <v>329224.919038594</v>
      </c>
      <c r="BC35" s="16"/>
      <c r="BD35" s="16">
        <v>311402.11</v>
      </c>
      <c r="BE35" s="578">
        <v>38806.870000000003</v>
      </c>
      <c r="BF35" s="251">
        <v>57523.861560264311</v>
      </c>
      <c r="BG35" s="16">
        <v>79497.270931867213</v>
      </c>
      <c r="BH35" s="16">
        <v>223809.19858168138</v>
      </c>
      <c r="BI35" s="16">
        <v>127879.18110881555</v>
      </c>
      <c r="BJ35" s="16">
        <v>120540.00830957138</v>
      </c>
      <c r="BK35" s="16"/>
      <c r="BL35" s="16">
        <v>17231.632147796539</v>
      </c>
      <c r="BM35" s="117"/>
      <c r="BN35" s="16">
        <v>31230</v>
      </c>
      <c r="BO35" s="578">
        <v>250.95</v>
      </c>
      <c r="BP35" s="256"/>
      <c r="BQ35" s="16">
        <v>166340</v>
      </c>
      <c r="BR35" s="578">
        <v>159852.18</v>
      </c>
      <c r="BS35" s="571">
        <f t="shared" si="3"/>
        <v>-3.9003366598533165E-2</v>
      </c>
      <c r="BT35" s="262">
        <f t="shared" si="33"/>
        <v>0.14999888691832206</v>
      </c>
      <c r="BU35" s="32">
        <f t="shared" si="34"/>
        <v>0.21179543360993494</v>
      </c>
      <c r="BV35" s="32">
        <f t="shared" si="35"/>
        <v>0.49832407190333478</v>
      </c>
      <c r="BW35" s="32">
        <f t="shared" si="36"/>
        <v>0.21668707988157121</v>
      </c>
      <c r="BX35" s="32">
        <f t="shared" si="39"/>
        <v>0.22445308173901063</v>
      </c>
      <c r="BY35" s="32"/>
      <c r="BZ35" s="32">
        <f t="shared" ref="BZ35:BZ39" si="44">BL35/BB35</f>
        <v>5.2339999651656165E-2</v>
      </c>
      <c r="CA35" s="118"/>
      <c r="CB35" s="32">
        <f t="shared" si="18"/>
        <v>0.10028833780220693</v>
      </c>
      <c r="CC35" s="33">
        <f t="shared" si="5"/>
        <v>6.4666385101400849E-3</v>
      </c>
      <c r="CD35" s="194" t="s">
        <v>107</v>
      </c>
      <c r="CE35" s="34">
        <f t="shared" ref="CE35:CH37" si="45">(BU35-BT35)*100</f>
        <v>6.1796546691612884</v>
      </c>
      <c r="CF35" s="34">
        <f t="shared" si="45"/>
        <v>28.652863829339982</v>
      </c>
      <c r="CG35" s="34">
        <f t="shared" si="45"/>
        <v>-28.163699202176357</v>
      </c>
      <c r="CH35" s="34">
        <f t="shared" si="45"/>
        <v>0.77660018574394196</v>
      </c>
      <c r="CI35" s="34"/>
      <c r="CJ35" s="34"/>
      <c r="CK35" s="119"/>
      <c r="CL35" s="34"/>
      <c r="CM35" s="561">
        <f t="shared" si="7"/>
        <v>-9.382169929206686</v>
      </c>
      <c r="CN35" s="262">
        <f>X35/N35</f>
        <v>0</v>
      </c>
      <c r="CO35" s="32">
        <f>Y35/O35</f>
        <v>1.5105740181268882E-3</v>
      </c>
      <c r="CP35" s="32">
        <f t="shared" si="42"/>
        <v>1.5105740181268882E-3</v>
      </c>
      <c r="CQ35" s="32"/>
      <c r="CR35" s="32">
        <f>AB35/R35</f>
        <v>0</v>
      </c>
      <c r="CS35" s="118"/>
      <c r="CT35" s="32">
        <f>AD35/T35</f>
        <v>4.1194644696189494E-3</v>
      </c>
      <c r="CU35" s="33">
        <f t="shared" si="9"/>
        <v>1.8092105263157895E-2</v>
      </c>
      <c r="CV35" s="268"/>
      <c r="CW35" s="32">
        <f>AG35/T35</f>
        <v>3.1925849639546859E-2</v>
      </c>
      <c r="CX35" s="33">
        <f t="shared" si="11"/>
        <v>2.3026315789473683E-2</v>
      </c>
      <c r="CY35" s="268"/>
      <c r="CZ35" s="32">
        <f>AJ35/T35</f>
        <v>9.2687950566426366E-3</v>
      </c>
      <c r="DA35" s="33">
        <f t="shared" si="13"/>
        <v>0.15460526315789475</v>
      </c>
      <c r="DB35" s="268"/>
      <c r="DC35" s="32">
        <f>(AD35+AG35+AJ35)/T35</f>
        <v>4.5314109165808442E-2</v>
      </c>
      <c r="DD35" s="33">
        <f t="shared" si="15"/>
        <v>0.19572368421052633</v>
      </c>
      <c r="DE35" s="548">
        <f t="shared" si="22"/>
        <v>0</v>
      </c>
      <c r="DF35" s="548">
        <f t="shared" si="16"/>
        <v>-0.37384140061791965</v>
      </c>
      <c r="DG35" s="262"/>
      <c r="DH35" s="33"/>
      <c r="DI35" s="31" t="s">
        <v>192</v>
      </c>
      <c r="DJ35" s="172"/>
      <c r="DK35" s="188"/>
      <c r="DL35" s="95"/>
      <c r="DM35" s="95"/>
      <c r="DN35" s="172"/>
      <c r="DO35" s="188"/>
      <c r="DP35" s="95" t="s">
        <v>192</v>
      </c>
      <c r="DQ35" s="95"/>
      <c r="DR35" s="172" t="s">
        <v>192</v>
      </c>
      <c r="DS35" s="188"/>
      <c r="DT35" s="95" t="s">
        <v>192</v>
      </c>
      <c r="DU35" s="95"/>
      <c r="DV35" s="172" t="s">
        <v>192</v>
      </c>
    </row>
    <row r="36" spans="1:126" s="11" customFormat="1" x14ac:dyDescent="0.25">
      <c r="A36" s="328">
        <v>19</v>
      </c>
      <c r="B36" s="35" t="s">
        <v>342</v>
      </c>
      <c r="C36" s="36">
        <v>1</v>
      </c>
      <c r="D36" s="37">
        <v>2</v>
      </c>
      <c r="E36" s="37">
        <v>4</v>
      </c>
      <c r="F36" s="37">
        <v>14</v>
      </c>
      <c r="G36" s="37">
        <v>10</v>
      </c>
      <c r="H36" s="76"/>
      <c r="I36" s="37">
        <v>0</v>
      </c>
      <c r="J36" s="38">
        <v>0</v>
      </c>
      <c r="K36" s="239"/>
      <c r="L36" s="37">
        <v>7</v>
      </c>
      <c r="M36" s="38">
        <v>7</v>
      </c>
      <c r="N36" s="195">
        <v>82</v>
      </c>
      <c r="O36" s="37">
        <v>110</v>
      </c>
      <c r="P36" s="37">
        <v>129</v>
      </c>
      <c r="Q36" s="37">
        <v>170</v>
      </c>
      <c r="R36" s="37">
        <v>112</v>
      </c>
      <c r="S36" s="76"/>
      <c r="T36" s="37">
        <v>63</v>
      </c>
      <c r="U36" s="38">
        <v>49</v>
      </c>
      <c r="V36" s="195">
        <v>16</v>
      </c>
      <c r="W36" s="37">
        <v>12</v>
      </c>
      <c r="X36" s="37">
        <v>11</v>
      </c>
      <c r="Y36" s="37">
        <v>9</v>
      </c>
      <c r="Z36" s="37">
        <v>47</v>
      </c>
      <c r="AA36" s="37">
        <v>44</v>
      </c>
      <c r="AB36" s="37">
        <v>24</v>
      </c>
      <c r="AC36" s="76"/>
      <c r="AD36" s="37">
        <v>8</v>
      </c>
      <c r="AE36" s="38">
        <v>1</v>
      </c>
      <c r="AF36" s="239"/>
      <c r="AG36" s="37">
        <v>33</v>
      </c>
      <c r="AH36" s="38">
        <v>43</v>
      </c>
      <c r="AI36" s="239"/>
      <c r="AJ36" s="37">
        <v>22</v>
      </c>
      <c r="AK36" s="38">
        <v>5</v>
      </c>
      <c r="AL36" s="248">
        <v>37.478443492068912</v>
      </c>
      <c r="AM36" s="39">
        <v>43.241074325131905</v>
      </c>
      <c r="AN36" s="39">
        <v>59.532956556877885</v>
      </c>
      <c r="AO36" s="39">
        <v>62.947848902396693</v>
      </c>
      <c r="AP36" s="39">
        <v>55.918862157870471</v>
      </c>
      <c r="AQ36" s="39">
        <v>58.37</v>
      </c>
      <c r="AR36" s="78">
        <v>60.02</v>
      </c>
      <c r="AS36" s="39"/>
      <c r="AT36" s="39">
        <v>58.18</v>
      </c>
      <c r="AU36" s="587">
        <v>57.25</v>
      </c>
      <c r="AV36" s="252">
        <v>139929.48247306503</v>
      </c>
      <c r="AW36" s="226">
        <v>133047.05152503401</v>
      </c>
      <c r="AX36" s="226">
        <v>180212.40630389127</v>
      </c>
      <c r="AY36" s="226">
        <v>233971.34905322111</v>
      </c>
      <c r="AZ36" s="226">
        <v>160165.56536388525</v>
      </c>
      <c r="BA36" s="226">
        <v>187099</v>
      </c>
      <c r="BB36" s="108">
        <v>233272</v>
      </c>
      <c r="BC36" s="226"/>
      <c r="BD36" s="226">
        <v>74682.11</v>
      </c>
      <c r="BE36" s="567">
        <v>79453</v>
      </c>
      <c r="BF36" s="252">
        <v>9719.6373384329054</v>
      </c>
      <c r="BG36" s="226">
        <v>8037.8028582648931</v>
      </c>
      <c r="BH36" s="226">
        <v>17320.618550833518</v>
      </c>
      <c r="BI36" s="226">
        <v>30893.392752460146</v>
      </c>
      <c r="BJ36" s="226">
        <v>42138.34867189145</v>
      </c>
      <c r="BK36" s="226">
        <v>65421</v>
      </c>
      <c r="BL36" s="226">
        <v>74159</v>
      </c>
      <c r="BM36" s="108"/>
      <c r="BN36" s="226">
        <v>26139</v>
      </c>
      <c r="BO36" s="567">
        <v>14490</v>
      </c>
      <c r="BP36" s="257"/>
      <c r="BQ36" s="226">
        <v>59880</v>
      </c>
      <c r="BR36" s="567">
        <v>37918</v>
      </c>
      <c r="BS36" s="549">
        <f t="shared" si="3"/>
        <v>-0.36676686706746825</v>
      </c>
      <c r="BT36" s="263">
        <f t="shared" si="33"/>
        <v>6.9460968243799756E-2</v>
      </c>
      <c r="BU36" s="41">
        <f t="shared" si="34"/>
        <v>6.0413235514298544E-2</v>
      </c>
      <c r="BV36" s="41">
        <f t="shared" si="35"/>
        <v>9.6112242803227693E-2</v>
      </c>
      <c r="BW36" s="41">
        <f t="shared" si="36"/>
        <v>0.13203921282444234</v>
      </c>
      <c r="BX36" s="41">
        <f t="shared" si="39"/>
        <v>0.26309243548172162</v>
      </c>
      <c r="BY36" s="41">
        <f>BK36/BA36</f>
        <v>0.34965980577127614</v>
      </c>
      <c r="BZ36" s="41">
        <f t="shared" si="44"/>
        <v>0.31790785006344524</v>
      </c>
      <c r="CA36" s="103"/>
      <c r="CB36" s="41">
        <f t="shared" si="18"/>
        <v>0.3500035015079247</v>
      </c>
      <c r="CC36" s="42">
        <f t="shared" si="5"/>
        <v>0.18237196833348018</v>
      </c>
      <c r="CD36" s="195" t="s">
        <v>107</v>
      </c>
      <c r="CE36" s="43">
        <f t="shared" si="45"/>
        <v>-0.90477327295012122</v>
      </c>
      <c r="CF36" s="43">
        <f t="shared" si="45"/>
        <v>3.569900728892915</v>
      </c>
      <c r="CG36" s="43">
        <f t="shared" si="45"/>
        <v>3.5926970021214641</v>
      </c>
      <c r="CH36" s="43">
        <f t="shared" si="45"/>
        <v>13.105322265727928</v>
      </c>
      <c r="CI36" s="43">
        <f>(BY36-BX36)*100</f>
        <v>8.6567370289554528</v>
      </c>
      <c r="CJ36" s="43">
        <f>(BZ36-BY36)*100</f>
        <v>-3.1751955707830906</v>
      </c>
      <c r="CK36" s="110"/>
      <c r="CL36" s="43"/>
      <c r="CM36" s="562">
        <f t="shared" si="7"/>
        <v>-16.763153317444452</v>
      </c>
      <c r="CN36" s="263">
        <f>X36/N36</f>
        <v>0.13414634146341464</v>
      </c>
      <c r="CO36" s="41">
        <f>Y36/O36</f>
        <v>8.1818181818181818E-2</v>
      </c>
      <c r="CP36" s="41">
        <f t="shared" si="42"/>
        <v>0.36434108527131781</v>
      </c>
      <c r="CQ36" s="41">
        <f>AA36/Q36</f>
        <v>0.25882352941176473</v>
      </c>
      <c r="CR36" s="41">
        <f>AB36/R36</f>
        <v>0.21428571428571427</v>
      </c>
      <c r="CS36" s="103"/>
      <c r="CT36" s="41">
        <f>AD36/T36</f>
        <v>0.12698412698412698</v>
      </c>
      <c r="CU36" s="42">
        <f t="shared" si="9"/>
        <v>2.0408163265306121E-2</v>
      </c>
      <c r="CV36" s="269"/>
      <c r="CW36" s="41">
        <f>AG36/T36</f>
        <v>0.52380952380952384</v>
      </c>
      <c r="CX36" s="42">
        <f t="shared" si="11"/>
        <v>0.87755102040816324</v>
      </c>
      <c r="CY36" s="263"/>
      <c r="CZ36" s="41">
        <f>AJ36/T36</f>
        <v>0.34920634920634919</v>
      </c>
      <c r="DA36" s="42">
        <f t="shared" si="13"/>
        <v>0.10204081632653061</v>
      </c>
      <c r="DB36" s="263"/>
      <c r="DC36" s="41">
        <f>(AD36+AG36+AJ36)/T36</f>
        <v>1</v>
      </c>
      <c r="DD36" s="42">
        <f t="shared" si="15"/>
        <v>1</v>
      </c>
      <c r="DE36" s="549">
        <f t="shared" si="22"/>
        <v>-1.5984874527328975E-2</v>
      </c>
      <c r="DF36" s="549">
        <f t="shared" si="16"/>
        <v>-0.22222222222222221</v>
      </c>
      <c r="DG36" s="263" t="s">
        <v>192</v>
      </c>
      <c r="DH36" s="42"/>
      <c r="DI36" s="140" t="s">
        <v>192</v>
      </c>
      <c r="DJ36" s="173"/>
      <c r="DK36" s="189"/>
      <c r="DL36" s="94"/>
      <c r="DM36" s="94"/>
      <c r="DN36" s="173"/>
      <c r="DO36" s="189"/>
      <c r="DP36" s="94" t="s">
        <v>192</v>
      </c>
      <c r="DQ36" s="94"/>
      <c r="DR36" s="173" t="s">
        <v>192</v>
      </c>
      <c r="DS36" s="189" t="s">
        <v>192</v>
      </c>
      <c r="DT36" s="94"/>
      <c r="DU36" s="94" t="s">
        <v>192</v>
      </c>
      <c r="DV36" s="173"/>
    </row>
    <row r="37" spans="1:126" s="6" customFormat="1" x14ac:dyDescent="0.25">
      <c r="A37" s="9">
        <v>20</v>
      </c>
      <c r="B37" s="14" t="s">
        <v>11</v>
      </c>
      <c r="C37" s="2">
        <v>0</v>
      </c>
      <c r="D37" s="3">
        <v>0</v>
      </c>
      <c r="E37" s="3">
        <v>0</v>
      </c>
      <c r="F37" s="3"/>
      <c r="G37" s="3">
        <v>38</v>
      </c>
      <c r="H37" s="75">
        <v>6</v>
      </c>
      <c r="I37" s="3">
        <v>7</v>
      </c>
      <c r="J37" s="4">
        <v>7</v>
      </c>
      <c r="K37" s="238">
        <v>32</v>
      </c>
      <c r="L37" s="3">
        <v>30</v>
      </c>
      <c r="M37" s="4">
        <v>30</v>
      </c>
      <c r="N37" s="194">
        <v>125</v>
      </c>
      <c r="O37" s="3">
        <v>168</v>
      </c>
      <c r="P37" s="3">
        <v>170</v>
      </c>
      <c r="Q37" s="3"/>
      <c r="R37" s="3">
        <v>25</v>
      </c>
      <c r="S37" s="75">
        <v>142</v>
      </c>
      <c r="T37" s="3">
        <v>141</v>
      </c>
      <c r="U37" s="4">
        <v>146</v>
      </c>
      <c r="V37" s="194">
        <v>4</v>
      </c>
      <c r="W37" s="3">
        <v>12</v>
      </c>
      <c r="X37" s="3">
        <v>12</v>
      </c>
      <c r="Y37" s="3">
        <v>12</v>
      </c>
      <c r="Z37" s="3">
        <v>8</v>
      </c>
      <c r="AA37" s="3"/>
      <c r="AB37" s="3">
        <v>5</v>
      </c>
      <c r="AC37" s="75">
        <v>6</v>
      </c>
      <c r="AD37" s="3">
        <v>9</v>
      </c>
      <c r="AE37" s="4">
        <v>2</v>
      </c>
      <c r="AF37" s="238">
        <v>0</v>
      </c>
      <c r="AG37" s="3">
        <v>0</v>
      </c>
      <c r="AH37" s="4">
        <v>0</v>
      </c>
      <c r="AI37" s="238">
        <v>22</v>
      </c>
      <c r="AJ37" s="3">
        <v>9</v>
      </c>
      <c r="AK37" s="4">
        <v>8</v>
      </c>
      <c r="AL37" s="247">
        <v>32.178245997461595</v>
      </c>
      <c r="AM37" s="3"/>
      <c r="AN37" s="30"/>
      <c r="AO37" s="30"/>
      <c r="AP37" s="30"/>
      <c r="AQ37" s="30"/>
      <c r="AR37" s="79">
        <v>65.893193550406664</v>
      </c>
      <c r="AS37" s="30">
        <v>72.224973107722775</v>
      </c>
      <c r="AT37" s="30">
        <v>67.849999999999994</v>
      </c>
      <c r="AU37" s="584">
        <v>59.39</v>
      </c>
      <c r="AV37" s="251">
        <v>261576.62733848984</v>
      </c>
      <c r="AW37" s="16">
        <v>272402.81785533379</v>
      </c>
      <c r="AX37" s="16">
        <v>362351.46641168802</v>
      </c>
      <c r="AY37" s="16">
        <v>519684.3358888111</v>
      </c>
      <c r="AZ37" s="16">
        <v>356165.09012470051</v>
      </c>
      <c r="BA37" s="16"/>
      <c r="BB37" s="117">
        <v>432387.0382069539</v>
      </c>
      <c r="BC37" s="16">
        <v>458004.25154097012</v>
      </c>
      <c r="BD37" s="16">
        <v>306139.84000000003</v>
      </c>
      <c r="BE37" s="578">
        <v>370207.86</v>
      </c>
      <c r="BF37" s="251">
        <v>2887.0069037740254</v>
      </c>
      <c r="BG37" s="16">
        <v>0</v>
      </c>
      <c r="BH37" s="16">
        <v>6857.8152657070814</v>
      </c>
      <c r="BI37" s="16">
        <v>11664.219327152377</v>
      </c>
      <c r="BJ37" s="16">
        <v>11832.915009021006</v>
      </c>
      <c r="BK37" s="16"/>
      <c r="BL37" s="16">
        <v>33288.299440526804</v>
      </c>
      <c r="BM37" s="117">
        <v>23921.064763433333</v>
      </c>
      <c r="BN37" s="16">
        <v>25470.84</v>
      </c>
      <c r="BO37" s="578">
        <v>370207.86</v>
      </c>
      <c r="BP37" s="256">
        <v>29672.753712272555</v>
      </c>
      <c r="BQ37" s="16">
        <v>43892.25</v>
      </c>
      <c r="BR37" s="578">
        <v>25119.69</v>
      </c>
      <c r="BS37" s="548">
        <f t="shared" si="3"/>
        <v>-0.42769646122037491</v>
      </c>
      <c r="BT37" s="262">
        <f t="shared" si="33"/>
        <v>1.1036945208556923E-2</v>
      </c>
      <c r="BU37" s="32">
        <f t="shared" si="34"/>
        <v>0</v>
      </c>
      <c r="BV37" s="32">
        <f t="shared" si="35"/>
        <v>1.8925865910296963E-2</v>
      </c>
      <c r="BW37" s="32">
        <f t="shared" si="36"/>
        <v>2.2444816057815512E-2</v>
      </c>
      <c r="BX37" s="32">
        <f>BJ37/AZ37</f>
        <v>3.3223118539995218E-2</v>
      </c>
      <c r="BY37" s="32"/>
      <c r="BZ37" s="32">
        <f t="shared" si="44"/>
        <v>7.6987274129605127E-2</v>
      </c>
      <c r="CA37" s="118">
        <f>BM37/BC37</f>
        <v>5.2228914214115123E-2</v>
      </c>
      <c r="CB37" s="32">
        <f t="shared" ref="CB37:CB102" si="46">BN37/BD37</f>
        <v>8.320001735154757E-2</v>
      </c>
      <c r="CC37" s="33">
        <f t="shared" si="5"/>
        <v>1</v>
      </c>
      <c r="CD37" s="194" t="s">
        <v>107</v>
      </c>
      <c r="CE37" s="34">
        <f t="shared" si="45"/>
        <v>-1.1036945208556923</v>
      </c>
      <c r="CF37" s="34">
        <f t="shared" si="45"/>
        <v>1.8925865910296964</v>
      </c>
      <c r="CG37" s="34">
        <f t="shared" si="45"/>
        <v>0.35189501475185492</v>
      </c>
      <c r="CH37" s="34">
        <f t="shared" si="45"/>
        <v>1.0778302482179707</v>
      </c>
      <c r="CI37" s="34"/>
      <c r="CJ37" s="34"/>
      <c r="CK37" s="119">
        <f>(CA37-BZ37)*100</f>
        <v>-2.4758359915490002</v>
      </c>
      <c r="CL37" s="34">
        <f>(CB37-CA37)*100</f>
        <v>3.0971103137432445</v>
      </c>
      <c r="CM37" s="561">
        <f t="shared" si="7"/>
        <v>91.679998264845239</v>
      </c>
      <c r="CN37" s="262">
        <f>X37/N37</f>
        <v>9.6000000000000002E-2</v>
      </c>
      <c r="CO37" s="32">
        <f>Y37/O37</f>
        <v>7.1428571428571425E-2</v>
      </c>
      <c r="CP37" s="32">
        <f t="shared" si="42"/>
        <v>4.7058823529411764E-2</v>
      </c>
      <c r="CQ37" s="32"/>
      <c r="CR37" s="32">
        <f>AB37/R37</f>
        <v>0.2</v>
      </c>
      <c r="CS37" s="118">
        <f>AC37/S37</f>
        <v>4.2253521126760563E-2</v>
      </c>
      <c r="CT37" s="32">
        <f>AD37/T37</f>
        <v>6.3829787234042548E-2</v>
      </c>
      <c r="CU37" s="33">
        <f t="shared" si="9"/>
        <v>1.3698630136986301E-2</v>
      </c>
      <c r="CV37" s="268">
        <f>AF37/S37</f>
        <v>0</v>
      </c>
      <c r="CW37" s="32">
        <f>AG37/T37</f>
        <v>0</v>
      </c>
      <c r="CX37" s="33">
        <f t="shared" si="11"/>
        <v>0</v>
      </c>
      <c r="CY37" s="268">
        <f>AI37/S37</f>
        <v>0.15492957746478872</v>
      </c>
      <c r="CZ37" s="32">
        <f>AJ37/T37</f>
        <v>6.3829787234042548E-2</v>
      </c>
      <c r="DA37" s="33">
        <f t="shared" si="13"/>
        <v>5.4794520547945202E-2</v>
      </c>
      <c r="DB37" s="268">
        <f>(AC37+AF37+AI37)/S37</f>
        <v>0.19718309859154928</v>
      </c>
      <c r="DC37" s="32">
        <f>(AD37+AG37+AJ37)/T37</f>
        <v>0.1276595744680851</v>
      </c>
      <c r="DD37" s="33">
        <f t="shared" si="15"/>
        <v>6.8493150684931503E-2</v>
      </c>
      <c r="DE37" s="548">
        <f t="shared" si="22"/>
        <v>-0.1246868091378039</v>
      </c>
      <c r="DF37" s="548">
        <f t="shared" si="16"/>
        <v>3.5460992907801421E-2</v>
      </c>
      <c r="DG37" s="262"/>
      <c r="DH37" s="33"/>
      <c r="DI37" s="31" t="s">
        <v>192</v>
      </c>
      <c r="DJ37" s="172"/>
      <c r="DK37" s="188" t="s">
        <v>192</v>
      </c>
      <c r="DL37" s="95"/>
      <c r="DM37" s="95" t="s">
        <v>192</v>
      </c>
      <c r="DN37" s="172"/>
      <c r="DO37" s="188"/>
      <c r="DP37" s="95" t="s">
        <v>192</v>
      </c>
      <c r="DQ37" s="95"/>
      <c r="DR37" s="172" t="s">
        <v>192</v>
      </c>
      <c r="DS37" s="188"/>
      <c r="DT37" s="95" t="s">
        <v>192</v>
      </c>
      <c r="DU37" s="95"/>
      <c r="DV37" s="172" t="s">
        <v>192</v>
      </c>
    </row>
    <row r="38" spans="1:126" s="6" customFormat="1" x14ac:dyDescent="0.25">
      <c r="A38" s="327">
        <v>21</v>
      </c>
      <c r="B38" s="14" t="s">
        <v>201</v>
      </c>
      <c r="C38" s="2"/>
      <c r="D38" s="3"/>
      <c r="E38" s="3"/>
      <c r="F38" s="3"/>
      <c r="G38" s="3">
        <v>116</v>
      </c>
      <c r="H38" s="75">
        <v>119</v>
      </c>
      <c r="I38" s="3"/>
      <c r="J38" s="4">
        <v>116</v>
      </c>
      <c r="K38" s="238">
        <v>47</v>
      </c>
      <c r="L38" s="3"/>
      <c r="M38" s="4">
        <v>0</v>
      </c>
      <c r="N38" s="194"/>
      <c r="O38" s="3"/>
      <c r="P38" s="3"/>
      <c r="Q38" s="3"/>
      <c r="R38" s="3">
        <v>788</v>
      </c>
      <c r="S38" s="75">
        <v>1206</v>
      </c>
      <c r="T38" s="3"/>
      <c r="U38" s="4">
        <v>700</v>
      </c>
      <c r="V38" s="194"/>
      <c r="W38" s="3"/>
      <c r="X38" s="3"/>
      <c r="Y38" s="3"/>
      <c r="Z38" s="3"/>
      <c r="AA38" s="3"/>
      <c r="AB38" s="3">
        <v>95</v>
      </c>
      <c r="AC38" s="75">
        <v>84</v>
      </c>
      <c r="AD38" s="3"/>
      <c r="AE38" s="4">
        <v>47</v>
      </c>
      <c r="AF38" s="238">
        <v>278</v>
      </c>
      <c r="AG38" s="3"/>
      <c r="AH38" s="4">
        <v>0</v>
      </c>
      <c r="AI38" s="238">
        <v>432</v>
      </c>
      <c r="AJ38" s="3"/>
      <c r="AK38" s="4">
        <v>190</v>
      </c>
      <c r="AL38" s="247"/>
      <c r="AM38" s="3"/>
      <c r="AN38" s="30"/>
      <c r="AO38" s="30"/>
      <c r="AP38" s="30"/>
      <c r="AQ38" s="30"/>
      <c r="AR38" s="79">
        <v>75.995583405899794</v>
      </c>
      <c r="AS38" s="30">
        <v>83.949436827337351</v>
      </c>
      <c r="AT38" s="30"/>
      <c r="AU38" s="584">
        <v>66.349999999999994</v>
      </c>
      <c r="AV38" s="251"/>
      <c r="AW38" s="16"/>
      <c r="AX38" s="16"/>
      <c r="AY38" s="16"/>
      <c r="AZ38" s="16"/>
      <c r="BA38" s="16"/>
      <c r="BB38" s="117">
        <v>2684860.1317010149</v>
      </c>
      <c r="BC38" s="16">
        <v>2953497.7034848975</v>
      </c>
      <c r="BD38" s="16"/>
      <c r="BE38" s="578">
        <v>2109485</v>
      </c>
      <c r="BF38" s="251"/>
      <c r="BG38" s="16"/>
      <c r="BH38" s="16"/>
      <c r="BI38" s="16"/>
      <c r="BJ38" s="16"/>
      <c r="BK38" s="16"/>
      <c r="BL38" s="16">
        <v>409964.84083755926</v>
      </c>
      <c r="BM38" s="117">
        <v>191302.2691959636</v>
      </c>
      <c r="BN38" s="16"/>
      <c r="BO38" s="578">
        <v>290589</v>
      </c>
      <c r="BP38" s="256">
        <v>573266.51527310605</v>
      </c>
      <c r="BQ38" s="16"/>
      <c r="BR38" s="578">
        <v>293161</v>
      </c>
      <c r="BS38" s="548"/>
      <c r="BT38" s="262"/>
      <c r="BU38" s="32"/>
      <c r="BV38" s="32"/>
      <c r="BW38" s="32"/>
      <c r="BX38" s="32"/>
      <c r="BY38" s="32"/>
      <c r="BZ38" s="32">
        <f t="shared" si="44"/>
        <v>0.15269504582267482</v>
      </c>
      <c r="CA38" s="118">
        <f>BM38/BC38</f>
        <v>6.477142981023544E-2</v>
      </c>
      <c r="CB38" s="32"/>
      <c r="CC38" s="33">
        <f t="shared" si="5"/>
        <v>0.13775352751975009</v>
      </c>
      <c r="CD38" s="194" t="s">
        <v>107</v>
      </c>
      <c r="CE38" s="34"/>
      <c r="CF38" s="34"/>
      <c r="CG38" s="34"/>
      <c r="CH38" s="34"/>
      <c r="CI38" s="34"/>
      <c r="CJ38" s="34"/>
      <c r="CK38" s="119">
        <f>(CA38-BZ38)*100</f>
        <v>-8.7923616012439378</v>
      </c>
      <c r="CL38" s="34"/>
      <c r="CM38" s="561">
        <f t="shared" si="7"/>
        <v>13.775352751975008</v>
      </c>
      <c r="CN38" s="262"/>
      <c r="CO38" s="32"/>
      <c r="CP38" s="32"/>
      <c r="CQ38" s="32"/>
      <c r="CR38" s="32">
        <f>AB38/R38</f>
        <v>0.12055837563451777</v>
      </c>
      <c r="CS38" s="118">
        <f>AC38/S38</f>
        <v>6.965174129353234E-2</v>
      </c>
      <c r="CT38" s="32"/>
      <c r="CU38" s="33">
        <f t="shared" si="9"/>
        <v>6.7142857142857143E-2</v>
      </c>
      <c r="CV38" s="268">
        <f>AF38/S38</f>
        <v>0.23051409618573798</v>
      </c>
      <c r="CW38" s="32"/>
      <c r="CX38" s="33">
        <f t="shared" si="11"/>
        <v>0</v>
      </c>
      <c r="CY38" s="268">
        <f>AI38/S38</f>
        <v>0.35820895522388058</v>
      </c>
      <c r="CZ38" s="32"/>
      <c r="DA38" s="33">
        <f t="shared" si="13"/>
        <v>0.27142857142857141</v>
      </c>
      <c r="DB38" s="268">
        <f>(AC38+AF38+AI38)/S38</f>
        <v>0.65837479270315091</v>
      </c>
      <c r="DC38" s="32"/>
      <c r="DD38" s="33">
        <f t="shared" si="15"/>
        <v>0.33857142857142858</v>
      </c>
      <c r="DE38" s="548"/>
      <c r="DF38" s="548"/>
      <c r="DG38" s="262"/>
      <c r="DH38" s="33"/>
      <c r="DI38" s="31" t="s">
        <v>192</v>
      </c>
      <c r="DJ38" s="172"/>
      <c r="DK38" s="188" t="s">
        <v>192</v>
      </c>
      <c r="DL38" s="95"/>
      <c r="DM38" s="95" t="s">
        <v>192</v>
      </c>
      <c r="DN38" s="172"/>
      <c r="DO38" s="188"/>
      <c r="DP38" s="95"/>
      <c r="DQ38" s="95"/>
      <c r="DR38" s="172"/>
      <c r="DS38" s="188" t="s">
        <v>192</v>
      </c>
      <c r="DT38" s="95"/>
      <c r="DU38" s="95" t="s">
        <v>192</v>
      </c>
      <c r="DV38" s="172"/>
    </row>
    <row r="39" spans="1:126" s="11" customFormat="1" x14ac:dyDescent="0.25">
      <c r="A39" s="328">
        <v>22</v>
      </c>
      <c r="B39" s="35" t="s">
        <v>12</v>
      </c>
      <c r="C39" s="36"/>
      <c r="D39" s="37"/>
      <c r="E39" s="37"/>
      <c r="F39" s="37">
        <v>0</v>
      </c>
      <c r="G39" s="37">
        <v>0</v>
      </c>
      <c r="H39" s="76">
        <v>0</v>
      </c>
      <c r="I39" s="37">
        <v>0</v>
      </c>
      <c r="J39" s="38">
        <v>0</v>
      </c>
      <c r="K39" s="239">
        <v>26</v>
      </c>
      <c r="L39" s="37">
        <v>19</v>
      </c>
      <c r="M39" s="38">
        <v>22</v>
      </c>
      <c r="N39" s="195"/>
      <c r="O39" s="37"/>
      <c r="P39" s="37"/>
      <c r="Q39" s="37">
        <v>98</v>
      </c>
      <c r="R39" s="37">
        <v>89</v>
      </c>
      <c r="S39" s="76">
        <v>89</v>
      </c>
      <c r="T39" s="37">
        <v>70</v>
      </c>
      <c r="U39" s="38">
        <v>66</v>
      </c>
      <c r="V39" s="195"/>
      <c r="W39" s="37"/>
      <c r="X39" s="37"/>
      <c r="Y39" s="37"/>
      <c r="Z39" s="37"/>
      <c r="AA39" s="37">
        <v>9</v>
      </c>
      <c r="AB39" s="37">
        <v>15</v>
      </c>
      <c r="AC39" s="76">
        <v>4</v>
      </c>
      <c r="AD39" s="37">
        <v>0</v>
      </c>
      <c r="AE39" s="38">
        <v>2</v>
      </c>
      <c r="AF39" s="239">
        <v>0</v>
      </c>
      <c r="AG39" s="37">
        <v>0</v>
      </c>
      <c r="AH39" s="38">
        <v>0</v>
      </c>
      <c r="AI39" s="239">
        <v>2</v>
      </c>
      <c r="AJ39" s="37">
        <v>0</v>
      </c>
      <c r="AK39" s="38">
        <v>3</v>
      </c>
      <c r="AL39" s="248"/>
      <c r="AM39" s="37"/>
      <c r="AN39" s="39"/>
      <c r="AO39" s="39"/>
      <c r="AP39" s="39"/>
      <c r="AQ39" s="39">
        <v>37.506900928281567</v>
      </c>
      <c r="AR39" s="78">
        <v>37.506900928281567</v>
      </c>
      <c r="AS39" s="39">
        <v>37.506900928281567</v>
      </c>
      <c r="AT39" s="39">
        <v>42.01</v>
      </c>
      <c r="AU39" s="587">
        <v>42.01</v>
      </c>
      <c r="AV39" s="252"/>
      <c r="AW39" s="226"/>
      <c r="AX39" s="226"/>
      <c r="AY39" s="226"/>
      <c r="AZ39" s="226"/>
      <c r="BA39" s="226">
        <v>124644.9934832471</v>
      </c>
      <c r="BB39" s="108">
        <v>99034.723763666683</v>
      </c>
      <c r="BC39" s="226">
        <v>123602.02844605324</v>
      </c>
      <c r="BD39" s="226">
        <v>105417.84</v>
      </c>
      <c r="BE39" s="567">
        <v>110920.9</v>
      </c>
      <c r="BF39" s="252"/>
      <c r="BG39" s="226"/>
      <c r="BH39" s="226"/>
      <c r="BI39" s="226"/>
      <c r="BJ39" s="226"/>
      <c r="BK39" s="226">
        <v>28448.898981792932</v>
      </c>
      <c r="BL39" s="226">
        <v>29452.023608289084</v>
      </c>
      <c r="BM39" s="108">
        <v>24955.74868668932</v>
      </c>
      <c r="BN39" s="226">
        <v>959.27</v>
      </c>
      <c r="BO39" s="567">
        <v>1844.05</v>
      </c>
      <c r="BP39" s="257">
        <v>28461.70482808863</v>
      </c>
      <c r="BQ39" s="226">
        <v>26347.9</v>
      </c>
      <c r="BR39" s="567">
        <v>24786.62</v>
      </c>
      <c r="BS39" s="549">
        <f t="shared" si="3"/>
        <v>-5.9256335419521189E-2</v>
      </c>
      <c r="BT39" s="263"/>
      <c r="BU39" s="41"/>
      <c r="BV39" s="41"/>
      <c r="BW39" s="41"/>
      <c r="BX39" s="41"/>
      <c r="BY39" s="41">
        <f>BK39/BA39</f>
        <v>0.22823940365977557</v>
      </c>
      <c r="BZ39" s="41">
        <f t="shared" si="44"/>
        <v>0.2973908795724261</v>
      </c>
      <c r="CA39" s="103">
        <f>BM39/BC39</f>
        <v>0.20190403831100059</v>
      </c>
      <c r="CB39" s="41">
        <f t="shared" si="46"/>
        <v>9.0996931828616484E-3</v>
      </c>
      <c r="CC39" s="42">
        <f t="shared" si="5"/>
        <v>1.6624910183743551E-2</v>
      </c>
      <c r="CD39" s="195" t="s">
        <v>107</v>
      </c>
      <c r="CE39" s="43"/>
      <c r="CF39" s="43"/>
      <c r="CG39" s="43"/>
      <c r="CH39" s="43"/>
      <c r="CI39" s="43"/>
      <c r="CJ39" s="43">
        <f>(BZ39-BY39)*100</f>
        <v>6.9151475912650531</v>
      </c>
      <c r="CK39" s="110">
        <f>(CA39-BZ39)*100</f>
        <v>-9.5486841261425504</v>
      </c>
      <c r="CL39" s="43">
        <f t="shared" ref="CL39:CL101" si="47">(CB39-CA39)*100</f>
        <v>-19.280434512813894</v>
      </c>
      <c r="CM39" s="562">
        <f t="shared" si="7"/>
        <v>0.7525217000881903</v>
      </c>
      <c r="CN39" s="263"/>
      <c r="CO39" s="41"/>
      <c r="CP39" s="41"/>
      <c r="CQ39" s="41">
        <f>AA39/Q39</f>
        <v>9.1836734693877556E-2</v>
      </c>
      <c r="CR39" s="41">
        <f>AB39/R39</f>
        <v>0.16853932584269662</v>
      </c>
      <c r="CS39" s="103">
        <f>AC39/S39</f>
        <v>4.49438202247191E-2</v>
      </c>
      <c r="CT39" s="41">
        <f>AD39/T39</f>
        <v>0</v>
      </c>
      <c r="CU39" s="42">
        <f t="shared" si="9"/>
        <v>3.0303030303030304E-2</v>
      </c>
      <c r="CV39" s="269">
        <f>AF39/S39</f>
        <v>0</v>
      </c>
      <c r="CW39" s="41">
        <f>AG39/T39</f>
        <v>0</v>
      </c>
      <c r="CX39" s="42">
        <f t="shared" si="11"/>
        <v>0</v>
      </c>
      <c r="CY39" s="263">
        <f>AI39/S39</f>
        <v>2.247191011235955E-2</v>
      </c>
      <c r="CZ39" s="41">
        <f>AJ39/T39</f>
        <v>0</v>
      </c>
      <c r="DA39" s="42">
        <f t="shared" si="13"/>
        <v>4.5454545454545456E-2</v>
      </c>
      <c r="DB39" s="263">
        <f>(AC39+AF39+AI39)/S39</f>
        <v>6.741573033707865E-2</v>
      </c>
      <c r="DC39" s="41">
        <f>(AD39+AG39+AJ39)/T39</f>
        <v>0</v>
      </c>
      <c r="DD39" s="42">
        <f t="shared" si="15"/>
        <v>7.575757575757576E-2</v>
      </c>
      <c r="DE39" s="549">
        <f t="shared" si="22"/>
        <v>0</v>
      </c>
      <c r="DF39" s="549">
        <f t="shared" si="16"/>
        <v>-5.7142857142857141E-2</v>
      </c>
      <c r="DG39" s="263" t="s">
        <v>192</v>
      </c>
      <c r="DH39" s="42"/>
      <c r="DI39" s="140"/>
      <c r="DJ39" s="173" t="s">
        <v>192</v>
      </c>
      <c r="DK39" s="189"/>
      <c r="DL39" s="94" t="s">
        <v>192</v>
      </c>
      <c r="DM39" s="94"/>
      <c r="DN39" s="173" t="s">
        <v>192</v>
      </c>
      <c r="DO39" s="189"/>
      <c r="DP39" s="94" t="s">
        <v>192</v>
      </c>
      <c r="DQ39" s="94"/>
      <c r="DR39" s="173" t="s">
        <v>192</v>
      </c>
      <c r="DS39" s="189"/>
      <c r="DT39" s="94"/>
      <c r="DU39" s="94"/>
      <c r="DV39" s="173"/>
    </row>
    <row r="40" spans="1:126" s="321" customFormat="1" x14ac:dyDescent="0.25">
      <c r="A40" s="296">
        <v>23</v>
      </c>
      <c r="B40" s="297" t="s">
        <v>13</v>
      </c>
      <c r="C40" s="298"/>
      <c r="D40" s="299"/>
      <c r="E40" s="299"/>
      <c r="F40" s="299"/>
      <c r="G40" s="299"/>
      <c r="H40" s="300"/>
      <c r="I40" s="299"/>
      <c r="J40" s="322"/>
      <c r="K40" s="301"/>
      <c r="L40" s="299"/>
      <c r="M40" s="322"/>
      <c r="N40" s="302"/>
      <c r="O40" s="299"/>
      <c r="P40" s="299"/>
      <c r="Q40" s="299"/>
      <c r="R40" s="299"/>
      <c r="S40" s="300"/>
      <c r="T40" s="299"/>
      <c r="U40" s="322"/>
      <c r="V40" s="302"/>
      <c r="W40" s="299"/>
      <c r="X40" s="299"/>
      <c r="Y40" s="299"/>
      <c r="Z40" s="299"/>
      <c r="AA40" s="299"/>
      <c r="AB40" s="299"/>
      <c r="AC40" s="300"/>
      <c r="AD40" s="299"/>
      <c r="AE40" s="322"/>
      <c r="AF40" s="301"/>
      <c r="AG40" s="299"/>
      <c r="AH40" s="322"/>
      <c r="AI40" s="301"/>
      <c r="AJ40" s="299"/>
      <c r="AK40" s="322"/>
      <c r="AL40" s="303"/>
      <c r="AM40" s="299"/>
      <c r="AN40" s="304"/>
      <c r="AO40" s="304"/>
      <c r="AP40" s="304"/>
      <c r="AQ40" s="304"/>
      <c r="AR40" s="305"/>
      <c r="AS40" s="304"/>
      <c r="AT40" s="304"/>
      <c r="AU40" s="589"/>
      <c r="AV40" s="306"/>
      <c r="AW40" s="307"/>
      <c r="AX40" s="307"/>
      <c r="AY40" s="307"/>
      <c r="AZ40" s="307"/>
      <c r="BA40" s="307"/>
      <c r="BB40" s="308"/>
      <c r="BC40" s="307"/>
      <c r="BD40" s="307"/>
      <c r="BE40" s="579"/>
      <c r="BF40" s="306"/>
      <c r="BG40" s="307"/>
      <c r="BH40" s="307"/>
      <c r="BI40" s="307"/>
      <c r="BJ40" s="307"/>
      <c r="BK40" s="307"/>
      <c r="BL40" s="307"/>
      <c r="BM40" s="308"/>
      <c r="BN40" s="307"/>
      <c r="BO40" s="579"/>
      <c r="BP40" s="309"/>
      <c r="BQ40" s="307"/>
      <c r="BR40" s="579"/>
      <c r="BS40" s="574"/>
      <c r="BT40" s="310"/>
      <c r="BU40" s="311"/>
      <c r="BV40" s="311"/>
      <c r="BW40" s="311"/>
      <c r="BX40" s="311"/>
      <c r="BY40" s="311"/>
      <c r="BZ40" s="311"/>
      <c r="CA40" s="312"/>
      <c r="CB40" s="311"/>
      <c r="CC40" s="316"/>
      <c r="CD40" s="302" t="s">
        <v>107</v>
      </c>
      <c r="CE40" s="313"/>
      <c r="CF40" s="313"/>
      <c r="CG40" s="313"/>
      <c r="CH40" s="313"/>
      <c r="CI40" s="313"/>
      <c r="CJ40" s="313"/>
      <c r="CK40" s="314"/>
      <c r="CL40" s="313"/>
      <c r="CM40" s="564">
        <f t="shared" si="7"/>
        <v>0</v>
      </c>
      <c r="CN40" s="310"/>
      <c r="CO40" s="311"/>
      <c r="CP40" s="311"/>
      <c r="CQ40" s="311"/>
      <c r="CR40" s="311"/>
      <c r="CS40" s="312"/>
      <c r="CT40" s="311"/>
      <c r="CU40" s="543"/>
      <c r="CV40" s="315"/>
      <c r="CW40" s="311"/>
      <c r="CX40" s="316"/>
      <c r="CY40" s="315"/>
      <c r="CZ40" s="311"/>
      <c r="DA40" s="316"/>
      <c r="DB40" s="315"/>
      <c r="DC40" s="311"/>
      <c r="DD40" s="316"/>
      <c r="DE40" s="550"/>
      <c r="DF40" s="550"/>
      <c r="DG40" s="310"/>
      <c r="DH40" s="316"/>
      <c r="DI40" s="317"/>
      <c r="DJ40" s="318"/>
      <c r="DK40" s="319"/>
      <c r="DL40" s="320"/>
      <c r="DM40" s="320"/>
      <c r="DN40" s="318"/>
      <c r="DO40" s="319"/>
      <c r="DP40" s="320"/>
      <c r="DQ40" s="320"/>
      <c r="DR40" s="318"/>
      <c r="DS40" s="319"/>
      <c r="DT40" s="320"/>
      <c r="DU40" s="320"/>
      <c r="DV40" s="318"/>
    </row>
    <row r="41" spans="1:126" s="11" customFormat="1" x14ac:dyDescent="0.25">
      <c r="A41" s="328">
        <v>24</v>
      </c>
      <c r="B41" s="35" t="s">
        <v>221</v>
      </c>
      <c r="C41" s="36">
        <v>0</v>
      </c>
      <c r="D41" s="37">
        <v>0</v>
      </c>
      <c r="E41" s="37">
        <v>0</v>
      </c>
      <c r="F41" s="37">
        <v>0</v>
      </c>
      <c r="G41" s="37">
        <v>0</v>
      </c>
      <c r="H41" s="76">
        <v>0</v>
      </c>
      <c r="I41" s="37">
        <v>0</v>
      </c>
      <c r="J41" s="38">
        <v>0</v>
      </c>
      <c r="K41" s="239">
        <v>10</v>
      </c>
      <c r="L41" s="37">
        <v>9</v>
      </c>
      <c r="M41" s="38">
        <v>9</v>
      </c>
      <c r="N41" s="195">
        <v>12</v>
      </c>
      <c r="O41" s="37">
        <v>12</v>
      </c>
      <c r="P41" s="37">
        <v>11</v>
      </c>
      <c r="Q41" s="37">
        <v>18</v>
      </c>
      <c r="R41" s="37">
        <v>19</v>
      </c>
      <c r="S41" s="76">
        <v>8</v>
      </c>
      <c r="T41" s="37">
        <v>12</v>
      </c>
      <c r="U41" s="38">
        <v>12</v>
      </c>
      <c r="V41" s="195">
        <v>4</v>
      </c>
      <c r="W41" s="37">
        <v>4</v>
      </c>
      <c r="X41" s="37">
        <v>4</v>
      </c>
      <c r="Y41" s="37">
        <v>0</v>
      </c>
      <c r="Z41" s="37">
        <v>0</v>
      </c>
      <c r="AA41" s="37">
        <v>5</v>
      </c>
      <c r="AB41" s="37">
        <v>4</v>
      </c>
      <c r="AC41" s="76">
        <v>3</v>
      </c>
      <c r="AD41" s="37">
        <v>3</v>
      </c>
      <c r="AE41" s="38">
        <v>0</v>
      </c>
      <c r="AF41" s="239">
        <v>0</v>
      </c>
      <c r="AG41" s="37">
        <v>0</v>
      </c>
      <c r="AH41" s="38">
        <v>0</v>
      </c>
      <c r="AI41" s="239">
        <v>0</v>
      </c>
      <c r="AJ41" s="37">
        <v>0</v>
      </c>
      <c r="AK41" s="38">
        <v>2</v>
      </c>
      <c r="AL41" s="248">
        <v>33.793205502529865</v>
      </c>
      <c r="AM41" s="39">
        <v>36.5678055332639</v>
      </c>
      <c r="AN41" s="39">
        <v>50.654236458528985</v>
      </c>
      <c r="AO41" s="39">
        <v>57.555164740098242</v>
      </c>
      <c r="AP41" s="39">
        <v>51.991735960523847</v>
      </c>
      <c r="AQ41" s="39">
        <v>57.555164740098242</v>
      </c>
      <c r="AR41" s="78">
        <v>57.555164740098242</v>
      </c>
      <c r="AS41" s="39">
        <v>57.555164740098242</v>
      </c>
      <c r="AT41" s="39">
        <v>57.56</v>
      </c>
      <c r="AU41" s="587">
        <v>57.56</v>
      </c>
      <c r="AV41" s="252">
        <v>30732.608237858636</v>
      </c>
      <c r="AW41" s="226">
        <v>39117.591817917943</v>
      </c>
      <c r="AX41" s="226">
        <v>49577.122497879922</v>
      </c>
      <c r="AY41" s="226">
        <v>60971.479957427677</v>
      </c>
      <c r="AZ41" s="226">
        <v>62378.700178143554</v>
      </c>
      <c r="BA41" s="226">
        <v>69332.274716706219</v>
      </c>
      <c r="BB41" s="108">
        <v>84437.481858384417</v>
      </c>
      <c r="BC41" s="226">
        <v>103881.03</v>
      </c>
      <c r="BD41" s="226">
        <v>72685</v>
      </c>
      <c r="BE41" s="567">
        <v>77630</v>
      </c>
      <c r="BF41" s="252">
        <v>1290.5447322439827</v>
      </c>
      <c r="BG41" s="226">
        <v>526.46256993414954</v>
      </c>
      <c r="BH41" s="226">
        <v>1865.3849437396486</v>
      </c>
      <c r="BI41" s="226">
        <v>4492.0063061678648</v>
      </c>
      <c r="BJ41" s="226">
        <v>4805.038104507089</v>
      </c>
      <c r="BK41" s="226">
        <v>2673.5761321790997</v>
      </c>
      <c r="BL41" s="226">
        <v>8544.3452228501828</v>
      </c>
      <c r="BM41" s="108">
        <v>2289.4</v>
      </c>
      <c r="BN41" s="226">
        <v>5586</v>
      </c>
      <c r="BO41" s="567">
        <v>1300</v>
      </c>
      <c r="BP41" s="257">
        <v>11259.18</v>
      </c>
      <c r="BQ41" s="226">
        <v>7843</v>
      </c>
      <c r="BR41" s="567">
        <v>6841</v>
      </c>
      <c r="BS41" s="549">
        <f t="shared" si="3"/>
        <v>-0.12775723575162565</v>
      </c>
      <c r="BT41" s="263">
        <f t="shared" si="33"/>
        <v>4.1992684846520668E-2</v>
      </c>
      <c r="BU41" s="41">
        <f t="shared" si="34"/>
        <v>1.3458460643096174E-2</v>
      </c>
      <c r="BV41" s="41">
        <f t="shared" si="35"/>
        <v>3.7625921992939758E-2</v>
      </c>
      <c r="BW41" s="41">
        <f t="shared" si="36"/>
        <v>7.3673893258033654E-2</v>
      </c>
      <c r="BX41" s="41">
        <f t="shared" ref="BX41:CA45" si="48">BJ41/AZ41</f>
        <v>7.7030109489051091E-2</v>
      </c>
      <c r="BY41" s="41">
        <f t="shared" si="48"/>
        <v>3.8561782995054077E-2</v>
      </c>
      <c r="BZ41" s="41">
        <f t="shared" si="48"/>
        <v>0.10119137893264581</v>
      </c>
      <c r="CA41" s="103">
        <f t="shared" si="48"/>
        <v>2.2038672508349216E-2</v>
      </c>
      <c r="CB41" s="41">
        <f t="shared" si="46"/>
        <v>7.6852170324000824E-2</v>
      </c>
      <c r="CC41" s="42">
        <f t="shared" si="5"/>
        <v>1.674610331057581E-2</v>
      </c>
      <c r="CD41" s="195" t="s">
        <v>107</v>
      </c>
      <c r="CE41" s="43">
        <f t="shared" ref="CE41:CK41" si="49">(BU41-BT41)*100</f>
        <v>-2.8534224203424499</v>
      </c>
      <c r="CF41" s="43">
        <f t="shared" si="49"/>
        <v>2.4167461349843586</v>
      </c>
      <c r="CG41" s="43">
        <f t="shared" si="49"/>
        <v>3.6047971265093897</v>
      </c>
      <c r="CH41" s="43">
        <f t="shared" si="49"/>
        <v>0.33562162310174365</v>
      </c>
      <c r="CI41" s="43">
        <f t="shared" si="49"/>
        <v>-3.8468326493997016</v>
      </c>
      <c r="CJ41" s="43">
        <f t="shared" si="49"/>
        <v>6.2629595937591738</v>
      </c>
      <c r="CK41" s="110">
        <f t="shared" si="49"/>
        <v>-7.9152706424296584</v>
      </c>
      <c r="CL41" s="43">
        <f t="shared" si="47"/>
        <v>5.4813497815651608</v>
      </c>
      <c r="CM41" s="562">
        <f t="shared" si="7"/>
        <v>-6.0106067013425006</v>
      </c>
      <c r="CN41" s="263">
        <f t="shared" ref="CN41:CT45" si="50">X41/N41</f>
        <v>0.33333333333333331</v>
      </c>
      <c r="CO41" s="41">
        <f t="shared" si="50"/>
        <v>0</v>
      </c>
      <c r="CP41" s="41">
        <f t="shared" si="50"/>
        <v>0</v>
      </c>
      <c r="CQ41" s="41">
        <f t="shared" si="50"/>
        <v>0.27777777777777779</v>
      </c>
      <c r="CR41" s="41">
        <f t="shared" si="50"/>
        <v>0.21052631578947367</v>
      </c>
      <c r="CS41" s="103">
        <f t="shared" si="50"/>
        <v>0.375</v>
      </c>
      <c r="CT41" s="41">
        <f t="shared" si="50"/>
        <v>0.25</v>
      </c>
      <c r="CU41" s="42">
        <f t="shared" si="9"/>
        <v>0</v>
      </c>
      <c r="CV41" s="269">
        <f t="shared" ref="CV41:CW48" si="51">AF41/S41</f>
        <v>0</v>
      </c>
      <c r="CW41" s="41">
        <f t="shared" si="51"/>
        <v>0</v>
      </c>
      <c r="CX41" s="42">
        <f t="shared" si="11"/>
        <v>0</v>
      </c>
      <c r="CY41" s="263"/>
      <c r="CZ41" s="41">
        <f t="shared" ref="CZ41:CZ48" si="52">AJ41/T41</f>
        <v>0</v>
      </c>
      <c r="DA41" s="42">
        <f t="shared" si="13"/>
        <v>0.16666666666666666</v>
      </c>
      <c r="DB41" s="263">
        <f t="shared" ref="DB41:DC48" si="53">(AC41+AF41+AI41)/S41</f>
        <v>0.375</v>
      </c>
      <c r="DC41" s="41">
        <f t="shared" si="53"/>
        <v>0.25</v>
      </c>
      <c r="DD41" s="42">
        <f t="shared" si="15"/>
        <v>0.16666666666666666</v>
      </c>
      <c r="DE41" s="549">
        <f t="shared" si="22"/>
        <v>0</v>
      </c>
      <c r="DF41" s="549">
        <f t="shared" si="16"/>
        <v>0</v>
      </c>
      <c r="DG41" s="263"/>
      <c r="DH41" s="42" t="s">
        <v>192</v>
      </c>
      <c r="DI41" s="140" t="s">
        <v>192</v>
      </c>
      <c r="DJ41" s="173"/>
      <c r="DK41" s="189" t="s">
        <v>192</v>
      </c>
      <c r="DL41" s="94"/>
      <c r="DM41" s="94" t="s">
        <v>192</v>
      </c>
      <c r="DN41" s="173"/>
      <c r="DO41" s="189" t="s">
        <v>192</v>
      </c>
      <c r="DP41" s="94"/>
      <c r="DQ41" s="94" t="s">
        <v>192</v>
      </c>
      <c r="DR41" s="173"/>
      <c r="DS41" s="189"/>
      <c r="DT41" s="94" t="s">
        <v>192</v>
      </c>
      <c r="DU41" s="94"/>
      <c r="DV41" s="173" t="s">
        <v>192</v>
      </c>
    </row>
    <row r="42" spans="1:126" s="8" customFormat="1" x14ac:dyDescent="0.25">
      <c r="A42" s="326"/>
      <c r="B42" s="21" t="s">
        <v>222</v>
      </c>
      <c r="C42" s="22">
        <v>0</v>
      </c>
      <c r="D42" s="23">
        <v>0</v>
      </c>
      <c r="E42" s="23">
        <v>0</v>
      </c>
      <c r="F42" s="23">
        <v>0</v>
      </c>
      <c r="G42" s="23">
        <v>0</v>
      </c>
      <c r="H42" s="51">
        <v>0</v>
      </c>
      <c r="I42" s="23">
        <v>0</v>
      </c>
      <c r="J42" s="24">
        <v>0</v>
      </c>
      <c r="K42" s="237">
        <v>4</v>
      </c>
      <c r="L42" s="23">
        <v>4</v>
      </c>
      <c r="M42" s="24">
        <v>4</v>
      </c>
      <c r="N42" s="242">
        <v>21</v>
      </c>
      <c r="O42" s="23">
        <v>15</v>
      </c>
      <c r="P42" s="23">
        <v>12</v>
      </c>
      <c r="Q42" s="23">
        <v>21</v>
      </c>
      <c r="R42" s="23">
        <v>19</v>
      </c>
      <c r="S42" s="51">
        <v>24</v>
      </c>
      <c r="T42" s="23">
        <v>35</v>
      </c>
      <c r="U42" s="24">
        <v>25</v>
      </c>
      <c r="V42" s="242">
        <v>2</v>
      </c>
      <c r="W42" s="23">
        <v>0</v>
      </c>
      <c r="X42" s="23">
        <v>0</v>
      </c>
      <c r="Y42" s="23">
        <v>0</v>
      </c>
      <c r="Z42" s="23">
        <v>0</v>
      </c>
      <c r="AA42" s="23">
        <v>0</v>
      </c>
      <c r="AB42" s="23">
        <v>0</v>
      </c>
      <c r="AC42" s="51">
        <v>0</v>
      </c>
      <c r="AD42" s="23">
        <v>0</v>
      </c>
      <c r="AE42" s="24">
        <v>0</v>
      </c>
      <c r="AF42" s="237">
        <v>0</v>
      </c>
      <c r="AG42" s="23">
        <v>0</v>
      </c>
      <c r="AH42" s="24">
        <v>0</v>
      </c>
      <c r="AI42" s="237">
        <v>2</v>
      </c>
      <c r="AJ42" s="23">
        <v>0</v>
      </c>
      <c r="AK42" s="24">
        <v>0</v>
      </c>
      <c r="AL42" s="246" t="s">
        <v>304</v>
      </c>
      <c r="AM42" s="50" t="s">
        <v>262</v>
      </c>
      <c r="AN42" s="50" t="s">
        <v>292</v>
      </c>
      <c r="AO42" s="50" t="s">
        <v>267</v>
      </c>
      <c r="AP42" s="50" t="s">
        <v>267</v>
      </c>
      <c r="AQ42" s="50" t="s">
        <v>267</v>
      </c>
      <c r="AR42" s="80" t="s">
        <v>267</v>
      </c>
      <c r="AS42" s="50" t="s">
        <v>267</v>
      </c>
      <c r="AT42" s="50" t="s">
        <v>353</v>
      </c>
      <c r="AU42" s="583" t="s">
        <v>392</v>
      </c>
      <c r="AV42" s="250">
        <v>12077.335928651517</v>
      </c>
      <c r="AW42" s="25">
        <v>16104.063152742443</v>
      </c>
      <c r="AX42" s="25">
        <v>16104.063152742443</v>
      </c>
      <c r="AY42" s="25">
        <v>24157.517600924297</v>
      </c>
      <c r="AZ42" s="25">
        <v>23605.443338398756</v>
      </c>
      <c r="BA42" s="25">
        <v>28537.117034052168</v>
      </c>
      <c r="BB42" s="97">
        <v>27114.245223419333</v>
      </c>
      <c r="BC42" s="25">
        <v>28606.84</v>
      </c>
      <c r="BD42" s="25">
        <v>24417</v>
      </c>
      <c r="BE42" s="568">
        <v>28900</v>
      </c>
      <c r="BF42" s="250">
        <v>2845.743621265673</v>
      </c>
      <c r="BG42" s="25">
        <v>3984.0410697719421</v>
      </c>
      <c r="BH42" s="25">
        <v>4268.6154318985091</v>
      </c>
      <c r="BI42" s="25">
        <v>4980.051337214928</v>
      </c>
      <c r="BJ42" s="25">
        <v>2404.6533599694935</v>
      </c>
      <c r="BK42" s="25">
        <v>4126.3282508352258</v>
      </c>
      <c r="BL42" s="25">
        <v>4610.1046664503901</v>
      </c>
      <c r="BM42" s="97">
        <v>3841.75</v>
      </c>
      <c r="BN42" s="25">
        <v>3620</v>
      </c>
      <c r="BO42" s="568">
        <v>3200</v>
      </c>
      <c r="BP42" s="221">
        <v>9675.5300000000007</v>
      </c>
      <c r="BQ42" s="25">
        <v>14220</v>
      </c>
      <c r="BR42" s="568">
        <v>16020</v>
      </c>
      <c r="BS42" s="159">
        <f t="shared" si="3"/>
        <v>0.12658227848101267</v>
      </c>
      <c r="BT42" s="261">
        <f t="shared" si="33"/>
        <v>0.23562676720075398</v>
      </c>
      <c r="BU42" s="27">
        <f t="shared" si="34"/>
        <v>0.24739353242622372</v>
      </c>
      <c r="BV42" s="27">
        <f t="shared" si="35"/>
        <v>0.26506449902809681</v>
      </c>
      <c r="BW42" s="27">
        <f t="shared" si="36"/>
        <v>0.20614913417363651</v>
      </c>
      <c r="BX42" s="27">
        <f t="shared" si="48"/>
        <v>0.10186859553948162</v>
      </c>
      <c r="BY42" s="27">
        <f t="shared" si="48"/>
        <v>0.14459513362584764</v>
      </c>
      <c r="BZ42" s="27">
        <f t="shared" si="48"/>
        <v>0.17002518891687657</v>
      </c>
      <c r="CA42" s="98">
        <f t="shared" si="48"/>
        <v>0.13429480501865987</v>
      </c>
      <c r="CB42" s="27">
        <f t="shared" si="46"/>
        <v>0.14825736167424336</v>
      </c>
      <c r="CC42" s="28">
        <f t="shared" si="5"/>
        <v>0.11072664359861592</v>
      </c>
      <c r="CD42" s="272" t="s">
        <v>107</v>
      </c>
      <c r="CE42" s="29">
        <f t="shared" ref="CE42:CJ43" si="54">(BU42-BT42)*100</f>
        <v>1.1766765225469737</v>
      </c>
      <c r="CF42" s="29">
        <f t="shared" si="54"/>
        <v>1.7670966601873088</v>
      </c>
      <c r="CG42" s="29">
        <f t="shared" si="54"/>
        <v>-5.8915364854460304</v>
      </c>
      <c r="CH42" s="29">
        <f t="shared" si="54"/>
        <v>-10.428053863415489</v>
      </c>
      <c r="CI42" s="29">
        <f t="shared" si="54"/>
        <v>4.2726538086366022</v>
      </c>
      <c r="CJ42" s="29">
        <f t="shared" si="54"/>
        <v>2.543005529102893</v>
      </c>
      <c r="CK42" s="99">
        <f t="shared" ref="CK42" si="55">(CA42-BZ42)*100</f>
        <v>-3.57303838982167</v>
      </c>
      <c r="CL42" s="29">
        <f t="shared" si="47"/>
        <v>1.3962556655583491</v>
      </c>
      <c r="CM42" s="560">
        <f t="shared" si="7"/>
        <v>-3.7530718075627441</v>
      </c>
      <c r="CN42" s="261">
        <f t="shared" si="50"/>
        <v>0</v>
      </c>
      <c r="CO42" s="27">
        <f t="shared" si="50"/>
        <v>0</v>
      </c>
      <c r="CP42" s="27">
        <f t="shared" si="50"/>
        <v>0</v>
      </c>
      <c r="CQ42" s="27">
        <f t="shared" si="50"/>
        <v>0</v>
      </c>
      <c r="CR42" s="27">
        <f t="shared" si="50"/>
        <v>0</v>
      </c>
      <c r="CS42" s="98">
        <f t="shared" si="50"/>
        <v>0</v>
      </c>
      <c r="CT42" s="27">
        <f t="shared" si="50"/>
        <v>0</v>
      </c>
      <c r="CU42" s="28">
        <f t="shared" si="9"/>
        <v>0</v>
      </c>
      <c r="CV42" s="267">
        <f t="shared" si="51"/>
        <v>0</v>
      </c>
      <c r="CW42" s="27">
        <f t="shared" si="51"/>
        <v>0</v>
      </c>
      <c r="CX42" s="28">
        <f t="shared" si="11"/>
        <v>0</v>
      </c>
      <c r="CY42" s="261">
        <f t="shared" ref="CY42:CY48" si="56">AI42/S42</f>
        <v>8.3333333333333329E-2</v>
      </c>
      <c r="CZ42" s="27">
        <f t="shared" si="52"/>
        <v>0</v>
      </c>
      <c r="DA42" s="28">
        <f t="shared" si="13"/>
        <v>0</v>
      </c>
      <c r="DB42" s="261">
        <f t="shared" si="53"/>
        <v>8.3333333333333329E-2</v>
      </c>
      <c r="DC42" s="27">
        <f t="shared" si="53"/>
        <v>0</v>
      </c>
      <c r="DD42" s="28">
        <f t="shared" si="15"/>
        <v>0</v>
      </c>
      <c r="DE42" s="159">
        <v>0.01</v>
      </c>
      <c r="DF42" s="159">
        <f t="shared" si="16"/>
        <v>-0.2857142857142857</v>
      </c>
      <c r="DG42" s="261" t="s">
        <v>192</v>
      </c>
      <c r="DH42" s="28"/>
      <c r="DI42" s="26"/>
      <c r="DJ42" s="171" t="s">
        <v>192</v>
      </c>
      <c r="DK42" s="187" t="s">
        <v>192</v>
      </c>
      <c r="DL42" s="165"/>
      <c r="DM42" s="165" t="s">
        <v>192</v>
      </c>
      <c r="DN42" s="171"/>
      <c r="DO42" s="187" t="s">
        <v>192</v>
      </c>
      <c r="DP42" s="165"/>
      <c r="DQ42" s="165"/>
      <c r="DR42" s="171" t="s">
        <v>192</v>
      </c>
      <c r="DS42" s="187"/>
      <c r="DT42" s="165" t="s">
        <v>192</v>
      </c>
      <c r="DU42" s="165"/>
      <c r="DV42" s="171" t="s">
        <v>192</v>
      </c>
    </row>
    <row r="43" spans="1:126" s="8" customFormat="1" x14ac:dyDescent="0.25">
      <c r="A43" s="326"/>
      <c r="B43" s="21" t="s">
        <v>223</v>
      </c>
      <c r="C43" s="22">
        <v>0</v>
      </c>
      <c r="D43" s="23">
        <v>0</v>
      </c>
      <c r="E43" s="23">
        <v>0</v>
      </c>
      <c r="F43" s="23">
        <v>0</v>
      </c>
      <c r="G43" s="23">
        <v>0</v>
      </c>
      <c r="H43" s="51">
        <v>0</v>
      </c>
      <c r="I43" s="23">
        <v>0</v>
      </c>
      <c r="J43" s="24">
        <v>0</v>
      </c>
      <c r="K43" s="237">
        <v>2</v>
      </c>
      <c r="L43" s="23">
        <v>2</v>
      </c>
      <c r="M43" s="24">
        <v>2</v>
      </c>
      <c r="N43" s="242">
        <v>11</v>
      </c>
      <c r="O43" s="23">
        <v>11</v>
      </c>
      <c r="P43" s="23">
        <v>10</v>
      </c>
      <c r="Q43" s="23">
        <v>17</v>
      </c>
      <c r="R43" s="23">
        <v>6</v>
      </c>
      <c r="S43" s="51">
        <v>9</v>
      </c>
      <c r="T43" s="23">
        <v>18</v>
      </c>
      <c r="U43" s="24">
        <v>15</v>
      </c>
      <c r="V43" s="242">
        <v>0</v>
      </c>
      <c r="W43" s="23">
        <v>0</v>
      </c>
      <c r="X43" s="23">
        <v>0</v>
      </c>
      <c r="Y43" s="23">
        <v>0</v>
      </c>
      <c r="Z43" s="23">
        <v>0</v>
      </c>
      <c r="AA43" s="23">
        <v>0</v>
      </c>
      <c r="AB43" s="23">
        <v>0</v>
      </c>
      <c r="AC43" s="51">
        <v>0</v>
      </c>
      <c r="AD43" s="23">
        <v>0</v>
      </c>
      <c r="AE43" s="24">
        <v>1</v>
      </c>
      <c r="AF43" s="237">
        <v>2</v>
      </c>
      <c r="AG43" s="23">
        <v>0</v>
      </c>
      <c r="AH43" s="24">
        <v>1</v>
      </c>
      <c r="AI43" s="237">
        <v>2</v>
      </c>
      <c r="AJ43" s="23">
        <v>1</v>
      </c>
      <c r="AK43" s="24">
        <v>1</v>
      </c>
      <c r="AL43" s="246" t="s">
        <v>261</v>
      </c>
      <c r="AM43" s="50" t="s">
        <v>263</v>
      </c>
      <c r="AN43" s="50" t="s">
        <v>293</v>
      </c>
      <c r="AO43" s="50" t="s">
        <v>293</v>
      </c>
      <c r="AP43" s="50" t="s">
        <v>293</v>
      </c>
      <c r="AQ43" s="50" t="s">
        <v>268</v>
      </c>
      <c r="AR43" s="80" t="s">
        <v>268</v>
      </c>
      <c r="AS43" s="50" t="s">
        <v>268</v>
      </c>
      <c r="AT43" s="50" t="s">
        <v>323</v>
      </c>
      <c r="AU43" s="583" t="s">
        <v>393</v>
      </c>
      <c r="AV43" s="250">
        <v>5297.3517509860503</v>
      </c>
      <c r="AW43" s="25">
        <v>7613.7870586963081</v>
      </c>
      <c r="AX43" s="25">
        <v>10226.179703018195</v>
      </c>
      <c r="AY43" s="25">
        <v>10210.528113101234</v>
      </c>
      <c r="AZ43" s="25">
        <v>9964.3712898617541</v>
      </c>
      <c r="BA43" s="25">
        <v>10974.610275411067</v>
      </c>
      <c r="BB43" s="97">
        <v>10808.134273567026</v>
      </c>
      <c r="BC43" s="25">
        <v>10748.373657520448</v>
      </c>
      <c r="BD43" s="25">
        <v>10685</v>
      </c>
      <c r="BE43" s="568">
        <v>13587</v>
      </c>
      <c r="BF43" s="250">
        <v>216.27651521619114</v>
      </c>
      <c r="BG43" s="25">
        <v>470.97056931946889</v>
      </c>
      <c r="BH43" s="25">
        <v>701.47580264198837</v>
      </c>
      <c r="BI43" s="25">
        <v>456.74185121314054</v>
      </c>
      <c r="BJ43" s="25">
        <v>1923.7226879755949</v>
      </c>
      <c r="BK43" s="25">
        <v>3298.2168570469148</v>
      </c>
      <c r="BL43" s="25">
        <v>1540.9701709153619</v>
      </c>
      <c r="BM43" s="97">
        <v>618.9492376252839</v>
      </c>
      <c r="BN43" s="25">
        <v>1748</v>
      </c>
      <c r="BO43" s="568">
        <v>1910</v>
      </c>
      <c r="BP43" s="221">
        <v>3520.1848595056376</v>
      </c>
      <c r="BQ43" s="25">
        <v>4907</v>
      </c>
      <c r="BR43" s="568">
        <v>5938</v>
      </c>
      <c r="BS43" s="159">
        <f t="shared" si="3"/>
        <v>0.21010800896678214</v>
      </c>
      <c r="BT43" s="261">
        <f t="shared" si="33"/>
        <v>4.0827289820037603E-2</v>
      </c>
      <c r="BU43" s="27">
        <f t="shared" si="34"/>
        <v>6.1857596710895163E-2</v>
      </c>
      <c r="BV43" s="27">
        <f t="shared" si="35"/>
        <v>6.8596076248782528E-2</v>
      </c>
      <c r="BW43" s="27">
        <f t="shared" si="36"/>
        <v>4.4732441471571911E-2</v>
      </c>
      <c r="BX43" s="27">
        <f t="shared" si="48"/>
        <v>0.19306011709267457</v>
      </c>
      <c r="BY43" s="27">
        <f t="shared" si="48"/>
        <v>0.30053157007649423</v>
      </c>
      <c r="BZ43" s="27">
        <f t="shared" si="48"/>
        <v>0.14257503949447078</v>
      </c>
      <c r="CA43" s="98">
        <f t="shared" si="48"/>
        <v>5.7585385226370134E-2</v>
      </c>
      <c r="CB43" s="27">
        <f t="shared" si="46"/>
        <v>0.16359382311651849</v>
      </c>
      <c r="CC43" s="28">
        <f t="shared" si="5"/>
        <v>0.1405755501582395</v>
      </c>
      <c r="CD43" s="242" t="s">
        <v>107</v>
      </c>
      <c r="CE43" s="29">
        <f t="shared" si="54"/>
        <v>2.103030689085756</v>
      </c>
      <c r="CF43" s="29">
        <f t="shared" si="54"/>
        <v>0.67384795378873652</v>
      </c>
      <c r="CG43" s="29">
        <f t="shared" si="54"/>
        <v>-2.3863634777210616</v>
      </c>
      <c r="CH43" s="29">
        <f t="shared" si="54"/>
        <v>14.832767562110266</v>
      </c>
      <c r="CI43" s="29">
        <f t="shared" si="54"/>
        <v>10.747145298381966</v>
      </c>
      <c r="CJ43" s="29">
        <f t="shared" si="54"/>
        <v>-15.795653058202344</v>
      </c>
      <c r="CK43" s="99">
        <f>(CA43-BZ43)*100</f>
        <v>-8.4989654268100647</v>
      </c>
      <c r="CL43" s="29">
        <f t="shared" si="47"/>
        <v>10.600843789014835</v>
      </c>
      <c r="CM43" s="560">
        <f t="shared" si="7"/>
        <v>-2.3018272958278989</v>
      </c>
      <c r="CN43" s="261">
        <f t="shared" si="50"/>
        <v>0</v>
      </c>
      <c r="CO43" s="27">
        <f t="shared" si="50"/>
        <v>0</v>
      </c>
      <c r="CP43" s="27">
        <f t="shared" si="50"/>
        <v>0</v>
      </c>
      <c r="CQ43" s="27">
        <f t="shared" si="50"/>
        <v>0</v>
      </c>
      <c r="CR43" s="27">
        <f t="shared" si="50"/>
        <v>0</v>
      </c>
      <c r="CS43" s="98">
        <f t="shared" si="50"/>
        <v>0</v>
      </c>
      <c r="CT43" s="27">
        <f t="shared" si="50"/>
        <v>0</v>
      </c>
      <c r="CU43" s="28">
        <f t="shared" si="9"/>
        <v>6.6666666666666666E-2</v>
      </c>
      <c r="CV43" s="267">
        <f t="shared" si="51"/>
        <v>0.22222222222222221</v>
      </c>
      <c r="CW43" s="27">
        <f t="shared" si="51"/>
        <v>0</v>
      </c>
      <c r="CX43" s="28">
        <f t="shared" si="11"/>
        <v>6.6666666666666666E-2</v>
      </c>
      <c r="CY43" s="261">
        <f t="shared" si="56"/>
        <v>0.22222222222222221</v>
      </c>
      <c r="CZ43" s="27">
        <f t="shared" si="52"/>
        <v>5.5555555555555552E-2</v>
      </c>
      <c r="DA43" s="28">
        <f t="shared" si="13"/>
        <v>6.6666666666666666E-2</v>
      </c>
      <c r="DB43" s="261">
        <f t="shared" si="53"/>
        <v>0.44444444444444442</v>
      </c>
      <c r="DC43" s="27">
        <f t="shared" si="53"/>
        <v>5.5555555555555552E-2</v>
      </c>
      <c r="DD43" s="28">
        <f t="shared" si="15"/>
        <v>0.2</v>
      </c>
      <c r="DE43" s="159">
        <v>0.01</v>
      </c>
      <c r="DF43" s="159">
        <f t="shared" si="16"/>
        <v>-0.16666666666666666</v>
      </c>
      <c r="DG43" s="261"/>
      <c r="DH43" s="28" t="s">
        <v>192</v>
      </c>
      <c r="DI43" s="26"/>
      <c r="DJ43" s="171" t="s">
        <v>192</v>
      </c>
      <c r="DK43" s="187" t="s">
        <v>192</v>
      </c>
      <c r="DL43" s="165"/>
      <c r="DM43" s="165"/>
      <c r="DN43" s="171" t="s">
        <v>192</v>
      </c>
      <c r="DO43" s="187"/>
      <c r="DP43" s="165" t="s">
        <v>192</v>
      </c>
      <c r="DQ43" s="165"/>
      <c r="DR43" s="171" t="s">
        <v>192</v>
      </c>
      <c r="DS43" s="187"/>
      <c r="DT43" s="165" t="s">
        <v>192</v>
      </c>
      <c r="DU43" s="165"/>
      <c r="DV43" s="171" t="s">
        <v>192</v>
      </c>
    </row>
    <row r="44" spans="1:126" s="6" customFormat="1" x14ac:dyDescent="0.25">
      <c r="A44" s="327">
        <v>25</v>
      </c>
      <c r="B44" s="14" t="s">
        <v>211</v>
      </c>
      <c r="C44" s="2">
        <v>19</v>
      </c>
      <c r="D44" s="3">
        <v>19</v>
      </c>
      <c r="E44" s="3">
        <v>19</v>
      </c>
      <c r="F44" s="3">
        <v>24</v>
      </c>
      <c r="G44" s="3">
        <v>37</v>
      </c>
      <c r="H44" s="75">
        <v>19</v>
      </c>
      <c r="I44" s="3">
        <v>19</v>
      </c>
      <c r="J44" s="4">
        <v>13</v>
      </c>
      <c r="K44" s="238">
        <v>0</v>
      </c>
      <c r="L44" s="3">
        <v>0</v>
      </c>
      <c r="M44" s="4">
        <v>8</v>
      </c>
      <c r="N44" s="194">
        <v>57</v>
      </c>
      <c r="O44" s="3">
        <v>68</v>
      </c>
      <c r="P44" s="3">
        <v>73</v>
      </c>
      <c r="Q44" s="3">
        <v>670</v>
      </c>
      <c r="R44" s="3">
        <v>47</v>
      </c>
      <c r="S44" s="75">
        <v>186</v>
      </c>
      <c r="T44" s="3">
        <v>112</v>
      </c>
      <c r="U44" s="4">
        <v>67</v>
      </c>
      <c r="V44" s="194">
        <v>6</v>
      </c>
      <c r="W44" s="3">
        <v>4</v>
      </c>
      <c r="X44" s="3">
        <v>2</v>
      </c>
      <c r="Y44" s="3">
        <v>0</v>
      </c>
      <c r="Z44" s="3">
        <v>0</v>
      </c>
      <c r="AA44" s="3">
        <v>22</v>
      </c>
      <c r="AB44" s="3">
        <v>0</v>
      </c>
      <c r="AC44" s="75">
        <v>6</v>
      </c>
      <c r="AD44" s="3">
        <v>6</v>
      </c>
      <c r="AE44" s="4">
        <v>5</v>
      </c>
      <c r="AF44" s="238">
        <v>0</v>
      </c>
      <c r="AG44" s="3">
        <v>0</v>
      </c>
      <c r="AH44" s="4">
        <v>0</v>
      </c>
      <c r="AI44" s="238">
        <v>14</v>
      </c>
      <c r="AJ44" s="3">
        <v>21</v>
      </c>
      <c r="AK44" s="4">
        <v>4</v>
      </c>
      <c r="AL44" s="247" t="s">
        <v>263</v>
      </c>
      <c r="AM44" s="30" t="s">
        <v>264</v>
      </c>
      <c r="AN44" s="30" t="s">
        <v>293</v>
      </c>
      <c r="AO44" s="30" t="s">
        <v>293</v>
      </c>
      <c r="AP44" s="30" t="s">
        <v>293</v>
      </c>
      <c r="AQ44" s="30"/>
      <c r="AR44" s="79">
        <v>63.716199680138423</v>
      </c>
      <c r="AS44" s="30">
        <v>44.78</v>
      </c>
      <c r="AT44" s="30">
        <v>63.72</v>
      </c>
      <c r="AU44" s="584">
        <v>60.48</v>
      </c>
      <c r="AV44" s="251">
        <v>74595.264113465484</v>
      </c>
      <c r="AW44" s="16">
        <v>81753.106129162625</v>
      </c>
      <c r="AX44" s="16">
        <v>117857.88071781037</v>
      </c>
      <c r="AY44" s="16">
        <v>124644.70890888499</v>
      </c>
      <c r="AZ44" s="16">
        <v>157177.39227437522</v>
      </c>
      <c r="BA44" s="16">
        <v>1387143.499467846</v>
      </c>
      <c r="BB44" s="117">
        <v>530845.01511089865</v>
      </c>
      <c r="BC44" s="16">
        <v>138153</v>
      </c>
      <c r="BD44" s="16">
        <v>66200.72</v>
      </c>
      <c r="BE44" s="578">
        <v>180499</v>
      </c>
      <c r="BF44" s="251">
        <v>10600.394989214632</v>
      </c>
      <c r="BG44" s="16">
        <v>13581.311432490424</v>
      </c>
      <c r="BH44" s="16">
        <v>18881.508927097741</v>
      </c>
      <c r="BI44" s="16">
        <v>21826.853575107711</v>
      </c>
      <c r="BJ44" s="16">
        <v>24416.480270459473</v>
      </c>
      <c r="BK44" s="16">
        <v>129930.96225974809</v>
      </c>
      <c r="BL44" s="16">
        <v>27330.521738635525</v>
      </c>
      <c r="BM44" s="117">
        <v>11526</v>
      </c>
      <c r="BN44" s="16">
        <v>30481.72</v>
      </c>
      <c r="BO44" s="578">
        <v>9714</v>
      </c>
      <c r="BP44" s="256">
        <v>26999</v>
      </c>
      <c r="BQ44" s="16">
        <v>35635.17</v>
      </c>
      <c r="BR44" s="578">
        <v>19054</v>
      </c>
      <c r="BS44" s="571">
        <f t="shared" si="3"/>
        <v>-0.46530351896735722</v>
      </c>
      <c r="BT44" s="262">
        <f t="shared" si="33"/>
        <v>0.14210546896235351</v>
      </c>
      <c r="BU44" s="32">
        <f t="shared" si="34"/>
        <v>0.16612593790666697</v>
      </c>
      <c r="BV44" s="32">
        <f t="shared" si="35"/>
        <v>0.16020573942192409</v>
      </c>
      <c r="BW44" s="32">
        <f t="shared" si="36"/>
        <v>0.17511255604971643</v>
      </c>
      <c r="BX44" s="32">
        <f t="shared" si="48"/>
        <v>0.15534346204088356</v>
      </c>
      <c r="BY44" s="32">
        <f t="shared" si="48"/>
        <v>9.3668003569633493E-2</v>
      </c>
      <c r="BZ44" s="32">
        <f t="shared" si="48"/>
        <v>5.1484936206711698E-2</v>
      </c>
      <c r="CA44" s="118">
        <f t="shared" si="48"/>
        <v>8.3429241493127179E-2</v>
      </c>
      <c r="CB44" s="32">
        <f t="shared" si="46"/>
        <v>0.46044393474874595</v>
      </c>
      <c r="CC44" s="33">
        <f t="shared" si="5"/>
        <v>5.3817472672978796E-2</v>
      </c>
      <c r="CD44" s="194" t="s">
        <v>107</v>
      </c>
      <c r="CE44" s="34">
        <f t="shared" ref="CE44:CH45" si="57">(BU44-BT44)*100</f>
        <v>2.4020468944313449</v>
      </c>
      <c r="CF44" s="34">
        <f t="shared" si="57"/>
        <v>-0.59201984847428724</v>
      </c>
      <c r="CG44" s="34">
        <f t="shared" si="57"/>
        <v>1.4906816627792336</v>
      </c>
      <c r="CH44" s="34">
        <f t="shared" si="57"/>
        <v>-1.9769094008832866</v>
      </c>
      <c r="CI44" s="34">
        <f t="shared" ref="CI44" si="58">(BY44-BX44)*100</f>
        <v>-6.1675458471250071</v>
      </c>
      <c r="CJ44" s="34">
        <f t="shared" ref="CJ44" si="59">(BZ44-BY44)*100</f>
        <v>-4.2183067362921793</v>
      </c>
      <c r="CK44" s="119">
        <f>(CA44-BZ44)*100</f>
        <v>3.194430528641548</v>
      </c>
      <c r="CL44" s="34">
        <f t="shared" si="47"/>
        <v>37.701469325561874</v>
      </c>
      <c r="CM44" s="561">
        <f t="shared" si="7"/>
        <v>-40.662646207576714</v>
      </c>
      <c r="CN44" s="262">
        <f t="shared" si="50"/>
        <v>3.5087719298245612E-2</v>
      </c>
      <c r="CO44" s="32">
        <f t="shared" si="50"/>
        <v>0</v>
      </c>
      <c r="CP44" s="32">
        <f t="shared" si="50"/>
        <v>0</v>
      </c>
      <c r="CQ44" s="32">
        <f t="shared" si="50"/>
        <v>3.2835820895522387E-2</v>
      </c>
      <c r="CR44" s="32">
        <f t="shared" si="50"/>
        <v>0</v>
      </c>
      <c r="CS44" s="118">
        <f t="shared" si="50"/>
        <v>3.2258064516129031E-2</v>
      </c>
      <c r="CT44" s="32">
        <f t="shared" si="50"/>
        <v>5.3571428571428568E-2</v>
      </c>
      <c r="CU44" s="33">
        <f t="shared" si="9"/>
        <v>7.4626865671641784E-2</v>
      </c>
      <c r="CV44" s="268">
        <f t="shared" si="51"/>
        <v>0</v>
      </c>
      <c r="CW44" s="32">
        <f t="shared" si="51"/>
        <v>0</v>
      </c>
      <c r="CX44" s="33">
        <f t="shared" si="11"/>
        <v>0</v>
      </c>
      <c r="CY44" s="268">
        <f t="shared" si="56"/>
        <v>7.5268817204301078E-2</v>
      </c>
      <c r="CZ44" s="32">
        <f t="shared" si="52"/>
        <v>0.1875</v>
      </c>
      <c r="DA44" s="33">
        <f t="shared" si="13"/>
        <v>5.9701492537313432E-2</v>
      </c>
      <c r="DB44" s="268">
        <f t="shared" si="53"/>
        <v>0.10752688172043011</v>
      </c>
      <c r="DC44" s="32">
        <f t="shared" si="53"/>
        <v>0.24107142857142858</v>
      </c>
      <c r="DD44" s="33">
        <f t="shared" si="15"/>
        <v>0.13432835820895522</v>
      </c>
      <c r="DE44" s="548">
        <f>(AU44-AT44)/AT44</f>
        <v>-5.0847457627118675E-2</v>
      </c>
      <c r="DF44" s="548">
        <f t="shared" si="16"/>
        <v>-0.4017857142857143</v>
      </c>
      <c r="DG44" s="262"/>
      <c r="DH44" s="33"/>
      <c r="DI44" s="31" t="s">
        <v>192</v>
      </c>
      <c r="DJ44" s="172"/>
      <c r="DK44" s="188"/>
      <c r="DL44" s="95" t="s">
        <v>192</v>
      </c>
      <c r="DM44" s="95"/>
      <c r="DN44" s="172" t="s">
        <v>192</v>
      </c>
      <c r="DO44" s="188"/>
      <c r="DP44" s="95" t="s">
        <v>192</v>
      </c>
      <c r="DQ44" s="95"/>
      <c r="DR44" s="172" t="s">
        <v>192</v>
      </c>
      <c r="DS44" s="188"/>
      <c r="DT44" s="95" t="s">
        <v>192</v>
      </c>
      <c r="DU44" s="95"/>
      <c r="DV44" s="172" t="s">
        <v>192</v>
      </c>
    </row>
    <row r="45" spans="1:126" s="8" customFormat="1" x14ac:dyDescent="0.25">
      <c r="A45" s="326"/>
      <c r="B45" s="21" t="s">
        <v>71</v>
      </c>
      <c r="C45" s="22">
        <v>0</v>
      </c>
      <c r="D45" s="23">
        <v>0</v>
      </c>
      <c r="E45" s="23">
        <v>0</v>
      </c>
      <c r="F45" s="23">
        <v>5</v>
      </c>
      <c r="G45" s="23">
        <v>5</v>
      </c>
      <c r="H45" s="51">
        <v>0</v>
      </c>
      <c r="I45" s="23">
        <v>0</v>
      </c>
      <c r="J45" s="24">
        <v>0</v>
      </c>
      <c r="K45" s="237">
        <v>5</v>
      </c>
      <c r="L45" s="23">
        <v>5</v>
      </c>
      <c r="M45" s="24">
        <v>5</v>
      </c>
      <c r="N45" s="242">
        <v>68</v>
      </c>
      <c r="O45" s="23">
        <v>72</v>
      </c>
      <c r="P45" s="23">
        <v>78</v>
      </c>
      <c r="Q45" s="23">
        <v>44</v>
      </c>
      <c r="R45" s="23">
        <v>37</v>
      </c>
      <c r="S45" s="51">
        <v>39</v>
      </c>
      <c r="T45" s="23">
        <v>41</v>
      </c>
      <c r="U45" s="24">
        <v>29</v>
      </c>
      <c r="V45" s="242">
        <v>5</v>
      </c>
      <c r="W45" s="23">
        <v>0</v>
      </c>
      <c r="X45" s="23">
        <v>0</v>
      </c>
      <c r="Y45" s="23">
        <v>1</v>
      </c>
      <c r="Z45" s="23">
        <v>1</v>
      </c>
      <c r="AA45" s="23">
        <v>1</v>
      </c>
      <c r="AB45" s="23">
        <v>8</v>
      </c>
      <c r="AC45" s="51">
        <v>0</v>
      </c>
      <c r="AD45" s="23">
        <v>0</v>
      </c>
      <c r="AE45" s="24">
        <v>0</v>
      </c>
      <c r="AF45" s="237">
        <v>2</v>
      </c>
      <c r="AG45" s="23">
        <v>27</v>
      </c>
      <c r="AH45" s="24">
        <v>8</v>
      </c>
      <c r="AI45" s="237">
        <v>9</v>
      </c>
      <c r="AJ45" s="23">
        <v>6</v>
      </c>
      <c r="AK45" s="24">
        <v>6</v>
      </c>
      <c r="AL45" s="246" t="s">
        <v>263</v>
      </c>
      <c r="AM45" s="50" t="s">
        <v>265</v>
      </c>
      <c r="AN45" s="50" t="s">
        <v>284</v>
      </c>
      <c r="AO45" s="50" t="s">
        <v>313</v>
      </c>
      <c r="AP45" s="50" t="s">
        <v>313</v>
      </c>
      <c r="AQ45" s="50" t="s">
        <v>313</v>
      </c>
      <c r="AR45" s="80">
        <v>59.063408859369041</v>
      </c>
      <c r="AS45" s="50">
        <v>59.063408859369041</v>
      </c>
      <c r="AT45" s="23">
        <v>59.06</v>
      </c>
      <c r="AU45" s="24">
        <v>59.06</v>
      </c>
      <c r="AV45" s="250">
        <v>48892.721156965526</v>
      </c>
      <c r="AW45" s="25">
        <v>45332.695886762172</v>
      </c>
      <c r="AX45" s="25">
        <v>51963.278524311187</v>
      </c>
      <c r="AY45" s="25">
        <v>64882.954564857348</v>
      </c>
      <c r="AZ45" s="25">
        <v>65665.53406070541</v>
      </c>
      <c r="BA45" s="25">
        <v>82219.224705607819</v>
      </c>
      <c r="BB45" s="97">
        <v>86201.842903569137</v>
      </c>
      <c r="BC45" s="25">
        <v>86702.693780911897</v>
      </c>
      <c r="BD45" s="25">
        <v>75906</v>
      </c>
      <c r="BE45" s="568">
        <v>74852</v>
      </c>
      <c r="BF45" s="250">
        <v>40531.926397686977</v>
      </c>
      <c r="BG45" s="25">
        <v>44878.799779170295</v>
      </c>
      <c r="BH45" s="25">
        <v>50664.196561203411</v>
      </c>
      <c r="BI45" s="25">
        <v>59238.422092076878</v>
      </c>
      <c r="BJ45" s="25">
        <v>66321.477965407146</v>
      </c>
      <c r="BK45" s="25">
        <v>21105.457567116864</v>
      </c>
      <c r="BL45" s="25">
        <v>14040.899027324831</v>
      </c>
      <c r="BM45" s="97">
        <v>6649.0799710872452</v>
      </c>
      <c r="BN45" s="25">
        <v>1224</v>
      </c>
      <c r="BO45" s="568">
        <v>1607</v>
      </c>
      <c r="BP45" s="221">
        <v>22040.284346702636</v>
      </c>
      <c r="BQ45" s="25">
        <v>20671</v>
      </c>
      <c r="BR45" s="568">
        <v>19746</v>
      </c>
      <c r="BS45" s="159">
        <f t="shared" si="3"/>
        <v>-4.4748681728024771E-2</v>
      </c>
      <c r="BT45" s="261">
        <f t="shared" si="33"/>
        <v>0.82899714801233915</v>
      </c>
      <c r="BU45" s="27">
        <f t="shared" si="34"/>
        <v>0.98998744507219072</v>
      </c>
      <c r="BV45" s="27">
        <f t="shared" si="35"/>
        <v>0.97500000000000009</v>
      </c>
      <c r="BW45" s="27">
        <f t="shared" si="36"/>
        <v>0.91300438596491218</v>
      </c>
      <c r="BX45" s="27">
        <f t="shared" si="48"/>
        <v>1.0099891657638136</v>
      </c>
      <c r="BY45" s="27">
        <f t="shared" si="48"/>
        <v>0.25669735566938945</v>
      </c>
      <c r="BZ45" s="27">
        <f t="shared" si="48"/>
        <v>0.16288397735338295</v>
      </c>
      <c r="CA45" s="98">
        <f t="shared" si="48"/>
        <v>7.6688274390744229E-2</v>
      </c>
      <c r="CB45" s="27">
        <f t="shared" si="46"/>
        <v>1.6125207493478778E-2</v>
      </c>
      <c r="CC45" s="28">
        <f t="shared" si="5"/>
        <v>2.146903222358788E-2</v>
      </c>
      <c r="CD45" s="242" t="s">
        <v>107</v>
      </c>
      <c r="CE45" s="29">
        <f t="shared" si="57"/>
        <v>16.099029705985156</v>
      </c>
      <c r="CF45" s="29">
        <f t="shared" si="57"/>
        <v>-1.498744507219063</v>
      </c>
      <c r="CG45" s="29">
        <f t="shared" si="57"/>
        <v>-6.1995614035087909</v>
      </c>
      <c r="CH45" s="29">
        <f t="shared" si="57"/>
        <v>9.698477979890141</v>
      </c>
      <c r="CI45" s="29"/>
      <c r="CJ45" s="29">
        <f>(BZ45-BY45)*100</f>
        <v>-9.3813378316006499</v>
      </c>
      <c r="CK45" s="99">
        <f>(CA45-BZ45)*100</f>
        <v>-8.6195702962638716</v>
      </c>
      <c r="CL45" s="29">
        <f t="shared" si="47"/>
        <v>-6.0563066897265454</v>
      </c>
      <c r="CM45" s="560">
        <f t="shared" si="7"/>
        <v>0.53438247301091024</v>
      </c>
      <c r="CN45" s="261">
        <f t="shared" si="50"/>
        <v>0</v>
      </c>
      <c r="CO45" s="27">
        <f t="shared" si="50"/>
        <v>1.3888888888888888E-2</v>
      </c>
      <c r="CP45" s="27">
        <f t="shared" si="50"/>
        <v>1.282051282051282E-2</v>
      </c>
      <c r="CQ45" s="27">
        <f t="shared" si="50"/>
        <v>2.2727272727272728E-2</v>
      </c>
      <c r="CR45" s="27">
        <f t="shared" si="50"/>
        <v>0.21621621621621623</v>
      </c>
      <c r="CS45" s="98">
        <f t="shared" si="50"/>
        <v>0</v>
      </c>
      <c r="CT45" s="27">
        <f t="shared" si="50"/>
        <v>0</v>
      </c>
      <c r="CU45" s="28">
        <f t="shared" si="9"/>
        <v>0</v>
      </c>
      <c r="CV45" s="267">
        <f t="shared" si="51"/>
        <v>5.128205128205128E-2</v>
      </c>
      <c r="CW45" s="27">
        <f t="shared" si="51"/>
        <v>0.65853658536585369</v>
      </c>
      <c r="CX45" s="28">
        <f t="shared" si="11"/>
        <v>0.27586206896551724</v>
      </c>
      <c r="CY45" s="261">
        <f t="shared" si="56"/>
        <v>0.23076923076923078</v>
      </c>
      <c r="CZ45" s="27">
        <f t="shared" si="52"/>
        <v>0.14634146341463414</v>
      </c>
      <c r="DA45" s="28">
        <f t="shared" si="13"/>
        <v>0.20689655172413793</v>
      </c>
      <c r="DB45" s="261">
        <f t="shared" si="53"/>
        <v>0.28205128205128205</v>
      </c>
      <c r="DC45" s="27">
        <f t="shared" si="53"/>
        <v>0.80487804878048785</v>
      </c>
      <c r="DD45" s="28">
        <f t="shared" si="15"/>
        <v>0.48275862068965519</v>
      </c>
      <c r="DE45" s="159">
        <f t="shared" si="22"/>
        <v>0</v>
      </c>
      <c r="DF45" s="159">
        <f t="shared" si="16"/>
        <v>-0.29268292682926828</v>
      </c>
      <c r="DG45" s="261"/>
      <c r="DH45" s="28" t="s">
        <v>192</v>
      </c>
      <c r="DI45" s="26"/>
      <c r="DJ45" s="171" t="s">
        <v>192</v>
      </c>
      <c r="DK45" s="187"/>
      <c r="DL45" s="165" t="s">
        <v>192</v>
      </c>
      <c r="DM45" s="165"/>
      <c r="DN45" s="171" t="s">
        <v>192</v>
      </c>
      <c r="DO45" s="187" t="s">
        <v>192</v>
      </c>
      <c r="DP45" s="165"/>
      <c r="DQ45" s="165" t="s">
        <v>192</v>
      </c>
      <c r="DR45" s="171"/>
      <c r="DS45" s="187" t="s">
        <v>192</v>
      </c>
      <c r="DT45" s="165"/>
      <c r="DU45" s="165"/>
      <c r="DV45" s="171"/>
    </row>
    <row r="46" spans="1:126" s="8" customFormat="1" x14ac:dyDescent="0.25">
      <c r="A46" s="326"/>
      <c r="B46" s="21" t="s">
        <v>72</v>
      </c>
      <c r="C46" s="22">
        <v>0</v>
      </c>
      <c r="D46" s="23">
        <v>0</v>
      </c>
      <c r="E46" s="23">
        <v>0</v>
      </c>
      <c r="F46" s="23"/>
      <c r="G46" s="23">
        <v>0</v>
      </c>
      <c r="H46" s="51">
        <v>0</v>
      </c>
      <c r="I46" s="23">
        <v>0</v>
      </c>
      <c r="J46" s="24">
        <v>0</v>
      </c>
      <c r="K46" s="237">
        <v>4</v>
      </c>
      <c r="L46" s="23">
        <v>2</v>
      </c>
      <c r="M46" s="24">
        <v>2</v>
      </c>
      <c r="N46" s="242">
        <v>2</v>
      </c>
      <c r="O46" s="23">
        <v>4</v>
      </c>
      <c r="P46" s="23">
        <v>5</v>
      </c>
      <c r="Q46" s="23"/>
      <c r="R46" s="23">
        <v>7</v>
      </c>
      <c r="S46" s="51">
        <v>7</v>
      </c>
      <c r="T46" s="23">
        <v>11</v>
      </c>
      <c r="U46" s="24">
        <v>9</v>
      </c>
      <c r="V46" s="242">
        <v>0</v>
      </c>
      <c r="W46" s="23">
        <v>0</v>
      </c>
      <c r="X46" s="23">
        <v>0</v>
      </c>
      <c r="Y46" s="23">
        <v>0</v>
      </c>
      <c r="Z46" s="23">
        <v>0</v>
      </c>
      <c r="AA46" s="23"/>
      <c r="AB46" s="23">
        <v>0</v>
      </c>
      <c r="AC46" s="51">
        <v>0</v>
      </c>
      <c r="AD46" s="23">
        <v>0</v>
      </c>
      <c r="AE46" s="24">
        <v>0</v>
      </c>
      <c r="AF46" s="237">
        <v>0</v>
      </c>
      <c r="AG46" s="23">
        <v>0</v>
      </c>
      <c r="AH46" s="24">
        <v>0</v>
      </c>
      <c r="AI46" s="237">
        <v>2</v>
      </c>
      <c r="AJ46" s="23">
        <v>3</v>
      </c>
      <c r="AK46" s="24">
        <v>2</v>
      </c>
      <c r="AL46" s="246" t="s">
        <v>290</v>
      </c>
      <c r="AM46" s="50" t="s">
        <v>266</v>
      </c>
      <c r="AN46" s="50" t="s">
        <v>286</v>
      </c>
      <c r="AO46" s="50" t="s">
        <v>285</v>
      </c>
      <c r="AP46" s="50" t="s">
        <v>285</v>
      </c>
      <c r="AQ46" s="50"/>
      <c r="AR46" s="80" t="s">
        <v>302</v>
      </c>
      <c r="AS46" s="50" t="s">
        <v>302</v>
      </c>
      <c r="AT46" s="50" t="s">
        <v>302</v>
      </c>
      <c r="AU46" s="583" t="s">
        <v>394</v>
      </c>
      <c r="AV46" s="250">
        <v>3898.9817929323108</v>
      </c>
      <c r="AW46" s="25">
        <v>5405.418865003614</v>
      </c>
      <c r="AX46" s="25">
        <v>6495.4951878475367</v>
      </c>
      <c r="AY46" s="25">
        <v>7727.5598886745101</v>
      </c>
      <c r="AZ46" s="25">
        <v>7737.2638744230253</v>
      </c>
      <c r="BA46" s="25"/>
      <c r="BB46" s="97">
        <v>11761.472615409133</v>
      </c>
      <c r="BC46" s="25">
        <v>11501.997712022128</v>
      </c>
      <c r="BD46" s="25">
        <v>16334.59</v>
      </c>
      <c r="BE46" s="568">
        <v>15922.41</v>
      </c>
      <c r="BF46" s="250"/>
      <c r="BG46" s="25"/>
      <c r="BH46" s="25">
        <v>356.67127677133311</v>
      </c>
      <c r="BI46" s="25">
        <v>1095.3836346975829</v>
      </c>
      <c r="BJ46" s="25">
        <v>1698.2117347083968</v>
      </c>
      <c r="BK46" s="25"/>
      <c r="BL46" s="25">
        <v>1396.4490811093847</v>
      </c>
      <c r="BM46" s="97">
        <v>1857.9148667338263</v>
      </c>
      <c r="BN46" s="25">
        <v>6677.35</v>
      </c>
      <c r="BO46" s="568">
        <v>3245.46</v>
      </c>
      <c r="BP46" s="221">
        <v>7667.3439536485284</v>
      </c>
      <c r="BQ46" s="25">
        <v>10168.24</v>
      </c>
      <c r="BR46" s="568">
        <v>9618.23</v>
      </c>
      <c r="BS46" s="159">
        <f t="shared" si="3"/>
        <v>-5.4090973462467468E-2</v>
      </c>
      <c r="BT46" s="261">
        <f t="shared" si="33"/>
        <v>0</v>
      </c>
      <c r="BU46" s="27">
        <f t="shared" si="34"/>
        <v>0</v>
      </c>
      <c r="BV46" s="27">
        <f t="shared" si="35"/>
        <v>5.4910559773584569E-2</v>
      </c>
      <c r="BW46" s="27">
        <f t="shared" si="36"/>
        <v>0.14175026146390327</v>
      </c>
      <c r="BX46" s="27">
        <f t="shared" ref="BX46:BX52" si="60">BJ46/AZ46</f>
        <v>0.21948478974875779</v>
      </c>
      <c r="BY46" s="27"/>
      <c r="BZ46" s="27">
        <f>BL46/BB46</f>
        <v>0.11873080240648147</v>
      </c>
      <c r="CA46" s="98">
        <f>BM46/BC46</f>
        <v>0.16152975450446272</v>
      </c>
      <c r="CB46" s="27">
        <f t="shared" si="46"/>
        <v>0.40878589545253358</v>
      </c>
      <c r="CC46" s="28">
        <f t="shared" si="5"/>
        <v>0.20382969663511993</v>
      </c>
      <c r="CD46" s="242" t="s">
        <v>107</v>
      </c>
      <c r="CE46" s="29"/>
      <c r="CF46" s="29"/>
      <c r="CG46" s="29">
        <f>(BW46-BV46)*100</f>
        <v>8.6839701690318698</v>
      </c>
      <c r="CH46" s="29">
        <f>(BX46-BW46)*100</f>
        <v>7.7734528284854525</v>
      </c>
      <c r="CI46" s="29"/>
      <c r="CJ46" s="29"/>
      <c r="CK46" s="99">
        <f>(CA46-BZ46)*100</f>
        <v>4.2798952097981253</v>
      </c>
      <c r="CL46" s="29">
        <f t="shared" si="47"/>
        <v>24.725614094807085</v>
      </c>
      <c r="CM46" s="560">
        <f t="shared" si="7"/>
        <v>-20.495619881741366</v>
      </c>
      <c r="CN46" s="261">
        <f t="shared" ref="CN46:CP47" si="61">X46/N46</f>
        <v>0</v>
      </c>
      <c r="CO46" s="27">
        <f t="shared" si="61"/>
        <v>0</v>
      </c>
      <c r="CP46" s="27">
        <f t="shared" si="61"/>
        <v>0</v>
      </c>
      <c r="CQ46" s="27"/>
      <c r="CR46" s="27">
        <f t="shared" ref="CR46:CT47" si="62">AB46/R46</f>
        <v>0</v>
      </c>
      <c r="CS46" s="98">
        <f t="shared" si="62"/>
        <v>0</v>
      </c>
      <c r="CT46" s="27">
        <f t="shared" si="62"/>
        <v>0</v>
      </c>
      <c r="CU46" s="28">
        <f t="shared" si="9"/>
        <v>0</v>
      </c>
      <c r="CV46" s="267">
        <f t="shared" si="51"/>
        <v>0</v>
      </c>
      <c r="CW46" s="27">
        <f t="shared" si="51"/>
        <v>0</v>
      </c>
      <c r="CX46" s="28">
        <f t="shared" si="11"/>
        <v>0</v>
      </c>
      <c r="CY46" s="261">
        <f t="shared" si="56"/>
        <v>0.2857142857142857</v>
      </c>
      <c r="CZ46" s="27">
        <f t="shared" si="52"/>
        <v>0.27272727272727271</v>
      </c>
      <c r="DA46" s="28">
        <f t="shared" si="13"/>
        <v>0.22222222222222221</v>
      </c>
      <c r="DB46" s="261">
        <f t="shared" si="53"/>
        <v>0.2857142857142857</v>
      </c>
      <c r="DC46" s="27">
        <f t="shared" si="53"/>
        <v>0.27272727272727271</v>
      </c>
      <c r="DD46" s="28">
        <f t="shared" si="15"/>
        <v>0.22222222222222221</v>
      </c>
      <c r="DE46" s="159">
        <v>0</v>
      </c>
      <c r="DF46" s="159">
        <f t="shared" si="16"/>
        <v>-0.18181818181818182</v>
      </c>
      <c r="DG46" s="261"/>
      <c r="DH46" s="28"/>
      <c r="DI46" s="26" t="s">
        <v>192</v>
      </c>
      <c r="DJ46" s="171"/>
      <c r="DK46" s="187" t="s">
        <v>192</v>
      </c>
      <c r="DL46" s="165"/>
      <c r="DM46" s="165"/>
      <c r="DN46" s="171" t="s">
        <v>192</v>
      </c>
      <c r="DO46" s="187" t="s">
        <v>192</v>
      </c>
      <c r="DP46" s="165"/>
      <c r="DQ46" s="165"/>
      <c r="DR46" s="171" t="s">
        <v>192</v>
      </c>
      <c r="DS46" s="187" t="s">
        <v>192</v>
      </c>
      <c r="DT46" s="165"/>
      <c r="DU46" s="165"/>
      <c r="DV46" s="171" t="s">
        <v>192</v>
      </c>
    </row>
    <row r="47" spans="1:126" s="11" customFormat="1" ht="14.25" customHeight="1" x14ac:dyDescent="0.25">
      <c r="A47" s="328"/>
      <c r="B47" s="35" t="s">
        <v>73</v>
      </c>
      <c r="C47" s="36">
        <v>0</v>
      </c>
      <c r="D47" s="37">
        <v>0</v>
      </c>
      <c r="E47" s="37">
        <v>0</v>
      </c>
      <c r="F47" s="37"/>
      <c r="G47" s="37">
        <v>0</v>
      </c>
      <c r="H47" s="76">
        <v>0</v>
      </c>
      <c r="I47" s="37">
        <v>0</v>
      </c>
      <c r="J47" s="38">
        <v>0</v>
      </c>
      <c r="K47" s="239">
        <v>6</v>
      </c>
      <c r="L47" s="37">
        <v>5</v>
      </c>
      <c r="M47" s="38">
        <v>5</v>
      </c>
      <c r="N47" s="195">
        <v>10</v>
      </c>
      <c r="O47" s="37">
        <v>18</v>
      </c>
      <c r="P47" s="37">
        <v>17</v>
      </c>
      <c r="Q47" s="37"/>
      <c r="R47" s="37">
        <v>36</v>
      </c>
      <c r="S47" s="76">
        <v>28</v>
      </c>
      <c r="T47" s="37">
        <v>36</v>
      </c>
      <c r="U47" s="38">
        <v>37</v>
      </c>
      <c r="V47" s="195">
        <v>2</v>
      </c>
      <c r="W47" s="37">
        <v>0</v>
      </c>
      <c r="X47" s="37">
        <v>5</v>
      </c>
      <c r="Y47" s="37">
        <v>0</v>
      </c>
      <c r="Z47" s="37">
        <v>0</v>
      </c>
      <c r="AA47" s="37"/>
      <c r="AB47" s="37">
        <v>0</v>
      </c>
      <c r="AC47" s="76">
        <v>3</v>
      </c>
      <c r="AD47" s="37">
        <v>6</v>
      </c>
      <c r="AE47" s="38">
        <v>6</v>
      </c>
      <c r="AF47" s="239">
        <v>0</v>
      </c>
      <c r="AG47" s="37">
        <v>0</v>
      </c>
      <c r="AH47" s="38">
        <v>0</v>
      </c>
      <c r="AI47" s="239">
        <v>6</v>
      </c>
      <c r="AJ47" s="37">
        <v>0</v>
      </c>
      <c r="AK47" s="38">
        <v>0</v>
      </c>
      <c r="AL47" s="248" t="s">
        <v>267</v>
      </c>
      <c r="AM47" s="39" t="s">
        <v>267</v>
      </c>
      <c r="AN47" s="39">
        <v>57.199446787440031</v>
      </c>
      <c r="AO47" s="39">
        <v>57.199446787440031</v>
      </c>
      <c r="AP47" s="39">
        <v>57.199446787440031</v>
      </c>
      <c r="AQ47" s="39"/>
      <c r="AR47" s="78">
        <v>59.476041684452561</v>
      </c>
      <c r="AS47" s="39">
        <v>59.476041684452561</v>
      </c>
      <c r="AT47" s="39">
        <v>59.48</v>
      </c>
      <c r="AU47" s="587">
        <v>59.48</v>
      </c>
      <c r="AV47" s="252">
        <v>15822.334534237141</v>
      </c>
      <c r="AW47" s="226">
        <v>20493.622688544743</v>
      </c>
      <c r="AX47" s="226">
        <v>21193.675619376099</v>
      </c>
      <c r="AY47" s="226">
        <v>31690.200966414533</v>
      </c>
      <c r="AZ47" s="226">
        <v>33481.596576001277</v>
      </c>
      <c r="BA47" s="226"/>
      <c r="BB47" s="108">
        <v>31029.632728328241</v>
      </c>
      <c r="BC47" s="226">
        <v>34196.433144945106</v>
      </c>
      <c r="BD47" s="226">
        <v>29987.279999999999</v>
      </c>
      <c r="BE47" s="567">
        <v>30432.03</v>
      </c>
      <c r="BF47" s="252">
        <v>2632.3128496707477</v>
      </c>
      <c r="BG47" s="226">
        <v>2407.4991035907592</v>
      </c>
      <c r="BH47" s="226">
        <v>3504.5332695886764</v>
      </c>
      <c r="BI47" s="226">
        <v>6456.9922766518121</v>
      </c>
      <c r="BJ47" s="226">
        <v>8164.4384494112155</v>
      </c>
      <c r="BK47" s="226"/>
      <c r="BL47" s="226">
        <v>1427.1119686285224</v>
      </c>
      <c r="BM47" s="108">
        <v>3837.6417891759297</v>
      </c>
      <c r="BN47" s="226">
        <v>1098.55</v>
      </c>
      <c r="BO47" s="567">
        <v>4662.5600000000004</v>
      </c>
      <c r="BP47" s="257">
        <v>21282.078644970716</v>
      </c>
      <c r="BQ47" s="226">
        <v>22527.74</v>
      </c>
      <c r="BR47" s="567">
        <v>26807.360000000001</v>
      </c>
      <c r="BS47" s="549">
        <f t="shared" si="3"/>
        <v>0.18997112005021358</v>
      </c>
      <c r="BT47" s="263">
        <f t="shared" si="33"/>
        <v>0.16636690647482016</v>
      </c>
      <c r="BU47" s="41">
        <f t="shared" si="34"/>
        <v>0.11747552593209748</v>
      </c>
      <c r="BV47" s="41">
        <f t="shared" si="35"/>
        <v>0.16535750251762338</v>
      </c>
      <c r="BW47" s="41">
        <f t="shared" si="36"/>
        <v>0.20375359195402298</v>
      </c>
      <c r="BX47" s="41">
        <f t="shared" si="60"/>
        <v>0.24384854022353489</v>
      </c>
      <c r="BY47" s="41"/>
      <c r="BZ47" s="41">
        <f>BL47/BB47</f>
        <v>4.5991906546984443E-2</v>
      </c>
      <c r="CA47" s="103">
        <f>BM47/BC47</f>
        <v>0.11222345245510518</v>
      </c>
      <c r="CB47" s="41">
        <f t="shared" si="46"/>
        <v>3.6633866092556575E-2</v>
      </c>
      <c r="CC47" s="42">
        <f t="shared" si="5"/>
        <v>0.15321225695426827</v>
      </c>
      <c r="CD47" s="195" t="s">
        <v>107</v>
      </c>
      <c r="CE47" s="43">
        <f>(BU47-BT47)*100</f>
        <v>-4.8891380542722684</v>
      </c>
      <c r="CF47" s="43">
        <f>(BV47-BU47)*100</f>
        <v>4.7881976585525896</v>
      </c>
      <c r="CG47" s="43">
        <f>(BW47-BV47)*100</f>
        <v>3.8396089436399605</v>
      </c>
      <c r="CH47" s="43">
        <f>(BX47-BW47)*100</f>
        <v>4.0094948269511903</v>
      </c>
      <c r="CI47" s="43"/>
      <c r="CJ47" s="43"/>
      <c r="CK47" s="110">
        <f>(CA47-BZ47)*100</f>
        <v>6.6231545908120735</v>
      </c>
      <c r="CL47" s="43">
        <f t="shared" si="47"/>
        <v>-7.55895863625486</v>
      </c>
      <c r="CM47" s="562">
        <f t="shared" si="7"/>
        <v>11.657839086171169</v>
      </c>
      <c r="CN47" s="263">
        <f t="shared" si="61"/>
        <v>0.5</v>
      </c>
      <c r="CO47" s="41">
        <f t="shared" si="61"/>
        <v>0</v>
      </c>
      <c r="CP47" s="41">
        <f t="shared" si="61"/>
        <v>0</v>
      </c>
      <c r="CQ47" s="41"/>
      <c r="CR47" s="41">
        <f t="shared" si="62"/>
        <v>0</v>
      </c>
      <c r="CS47" s="103">
        <f t="shared" si="62"/>
        <v>0.10714285714285714</v>
      </c>
      <c r="CT47" s="41">
        <f t="shared" si="62"/>
        <v>0.16666666666666666</v>
      </c>
      <c r="CU47" s="42">
        <f t="shared" si="9"/>
        <v>0.16216216216216217</v>
      </c>
      <c r="CV47" s="269">
        <f t="shared" si="51"/>
        <v>0</v>
      </c>
      <c r="CW47" s="41">
        <f t="shared" si="51"/>
        <v>0</v>
      </c>
      <c r="CX47" s="42">
        <f t="shared" si="11"/>
        <v>0</v>
      </c>
      <c r="CY47" s="263">
        <f t="shared" si="56"/>
        <v>0.21428571428571427</v>
      </c>
      <c r="CZ47" s="41">
        <f t="shared" si="52"/>
        <v>0</v>
      </c>
      <c r="DA47" s="42">
        <f t="shared" si="13"/>
        <v>0</v>
      </c>
      <c r="DB47" s="263">
        <f t="shared" si="53"/>
        <v>0.32142857142857145</v>
      </c>
      <c r="DC47" s="41">
        <f t="shared" si="53"/>
        <v>0.16666666666666666</v>
      </c>
      <c r="DD47" s="42">
        <f t="shared" si="15"/>
        <v>0.16216216216216217</v>
      </c>
      <c r="DE47" s="549">
        <f t="shared" si="22"/>
        <v>0</v>
      </c>
      <c r="DF47" s="549">
        <f t="shared" si="16"/>
        <v>2.7777777777777776E-2</v>
      </c>
      <c r="DG47" s="263"/>
      <c r="DH47" s="42"/>
      <c r="DI47" s="140"/>
      <c r="DJ47" s="173" t="s">
        <v>192</v>
      </c>
      <c r="DK47" s="189"/>
      <c r="DL47" s="94" t="s">
        <v>192</v>
      </c>
      <c r="DM47" s="94"/>
      <c r="DN47" s="173" t="s">
        <v>192</v>
      </c>
      <c r="DO47" s="189"/>
      <c r="DP47" s="94" t="s">
        <v>192</v>
      </c>
      <c r="DQ47" s="94"/>
      <c r="DR47" s="173" t="s">
        <v>192</v>
      </c>
      <c r="DS47" s="189"/>
      <c r="DT47" s="94" t="s">
        <v>192</v>
      </c>
      <c r="DU47" s="94"/>
      <c r="DV47" s="173" t="s">
        <v>192</v>
      </c>
    </row>
    <row r="48" spans="1:126" s="8" customFormat="1" x14ac:dyDescent="0.25">
      <c r="A48" s="326"/>
      <c r="B48" s="21" t="s">
        <v>111</v>
      </c>
      <c r="C48" s="22">
        <v>1</v>
      </c>
      <c r="D48" s="23">
        <v>1</v>
      </c>
      <c r="E48" s="23">
        <v>1</v>
      </c>
      <c r="F48" s="23"/>
      <c r="G48" s="23"/>
      <c r="H48" s="51">
        <v>0</v>
      </c>
      <c r="I48" s="23">
        <v>0</v>
      </c>
      <c r="J48" s="24">
        <v>0</v>
      </c>
      <c r="K48" s="237">
        <v>1</v>
      </c>
      <c r="L48" s="23">
        <v>1</v>
      </c>
      <c r="M48" s="24">
        <v>1</v>
      </c>
      <c r="N48" s="242"/>
      <c r="O48" s="23"/>
      <c r="P48" s="23"/>
      <c r="Q48" s="23"/>
      <c r="R48" s="23"/>
      <c r="S48" s="51">
        <v>6</v>
      </c>
      <c r="T48" s="23">
        <v>1</v>
      </c>
      <c r="U48" s="24">
        <v>1</v>
      </c>
      <c r="V48" s="242"/>
      <c r="W48" s="23"/>
      <c r="X48" s="23"/>
      <c r="Y48" s="23"/>
      <c r="Z48" s="23"/>
      <c r="AA48" s="23"/>
      <c r="AB48" s="23"/>
      <c r="AC48" s="51">
        <v>0</v>
      </c>
      <c r="AD48" s="23">
        <v>0</v>
      </c>
      <c r="AE48" s="24">
        <v>0</v>
      </c>
      <c r="AF48" s="237">
        <v>0</v>
      </c>
      <c r="AG48" s="23">
        <v>0</v>
      </c>
      <c r="AH48" s="24">
        <v>1</v>
      </c>
      <c r="AI48" s="237">
        <v>1</v>
      </c>
      <c r="AJ48" s="23">
        <v>0</v>
      </c>
      <c r="AK48" s="24">
        <v>1</v>
      </c>
      <c r="AL48" s="246" t="s">
        <v>274</v>
      </c>
      <c r="AM48" s="50" t="s">
        <v>268</v>
      </c>
      <c r="AN48" s="50" t="s">
        <v>268</v>
      </c>
      <c r="AO48" s="50" t="s">
        <v>272</v>
      </c>
      <c r="AP48" s="50" t="s">
        <v>272</v>
      </c>
      <c r="AQ48" s="50"/>
      <c r="AR48" s="80"/>
      <c r="AS48" s="50" t="s">
        <v>272</v>
      </c>
      <c r="AT48" s="50">
        <v>41.05</v>
      </c>
      <c r="AU48" s="583">
        <v>58.41</v>
      </c>
      <c r="AV48" s="250">
        <v>1743.5159731589461</v>
      </c>
      <c r="AW48" s="25">
        <v>2277.3490190721736</v>
      </c>
      <c r="AX48" s="25">
        <v>2815.5218240078316</v>
      </c>
      <c r="AY48" s="25">
        <v>2815.5218240078316</v>
      </c>
      <c r="AZ48" s="25">
        <v>3248.5870882920417</v>
      </c>
      <c r="BA48" s="25"/>
      <c r="BB48" s="97"/>
      <c r="BC48" s="25">
        <v>2660.1015361324066</v>
      </c>
      <c r="BD48" s="25">
        <v>2607.69</v>
      </c>
      <c r="BE48" s="568">
        <v>2454.83</v>
      </c>
      <c r="BF48" s="250"/>
      <c r="BG48" s="25"/>
      <c r="BH48" s="25"/>
      <c r="BI48" s="25"/>
      <c r="BJ48" s="25"/>
      <c r="BK48" s="25"/>
      <c r="BL48" s="25"/>
      <c r="BM48" s="97">
        <v>379.86408728464841</v>
      </c>
      <c r="BN48" s="25">
        <v>102.42</v>
      </c>
      <c r="BO48" s="568">
        <v>266.52</v>
      </c>
      <c r="BP48" s="221">
        <v>379.86408728464841</v>
      </c>
      <c r="BQ48" s="25">
        <v>102.42</v>
      </c>
      <c r="BR48" s="568">
        <v>266.52</v>
      </c>
      <c r="BS48" s="159">
        <f t="shared" si="3"/>
        <v>1.6022261277094314</v>
      </c>
      <c r="BT48" s="261">
        <f t="shared" si="33"/>
        <v>0</v>
      </c>
      <c r="BU48" s="27">
        <f t="shared" si="34"/>
        <v>0</v>
      </c>
      <c r="BV48" s="27">
        <f t="shared" si="35"/>
        <v>0</v>
      </c>
      <c r="BW48" s="27">
        <f t="shared" si="36"/>
        <v>0</v>
      </c>
      <c r="BX48" s="27">
        <f t="shared" si="60"/>
        <v>0</v>
      </c>
      <c r="BY48" s="27"/>
      <c r="BZ48" s="27"/>
      <c r="CA48" s="98">
        <f>BM48/BC48</f>
        <v>0.14280059694147729</v>
      </c>
      <c r="CB48" s="27">
        <f t="shared" si="46"/>
        <v>3.9276140952337127E-2</v>
      </c>
      <c r="CC48" s="28">
        <f t="shared" si="5"/>
        <v>0.10856963618661984</v>
      </c>
      <c r="CD48" s="242" t="s">
        <v>107</v>
      </c>
      <c r="CE48" s="29"/>
      <c r="CF48" s="29"/>
      <c r="CG48" s="29"/>
      <c r="CH48" s="29"/>
      <c r="CI48" s="29"/>
      <c r="CJ48" s="29"/>
      <c r="CK48" s="99"/>
      <c r="CL48" s="29">
        <f t="shared" si="47"/>
        <v>-10.352445598914017</v>
      </c>
      <c r="CM48" s="560">
        <f t="shared" si="7"/>
        <v>6.9293495234282716</v>
      </c>
      <c r="CN48" s="261"/>
      <c r="CO48" s="27"/>
      <c r="CP48" s="27"/>
      <c r="CQ48" s="27"/>
      <c r="CR48" s="27"/>
      <c r="CS48" s="98">
        <f>AC48/S48</f>
        <v>0</v>
      </c>
      <c r="CT48" s="27">
        <f>AD48/T48</f>
        <v>0</v>
      </c>
      <c r="CU48" s="28">
        <f t="shared" si="9"/>
        <v>0</v>
      </c>
      <c r="CV48" s="267">
        <f t="shared" si="51"/>
        <v>0</v>
      </c>
      <c r="CW48" s="27">
        <f t="shared" si="51"/>
        <v>0</v>
      </c>
      <c r="CX48" s="28">
        <f t="shared" si="11"/>
        <v>1</v>
      </c>
      <c r="CY48" s="261">
        <f t="shared" si="56"/>
        <v>0.16666666666666666</v>
      </c>
      <c r="CZ48" s="27">
        <f t="shared" si="52"/>
        <v>0</v>
      </c>
      <c r="DA48" s="28">
        <f>AK48/U48</f>
        <v>1</v>
      </c>
      <c r="DB48" s="261">
        <f t="shared" si="53"/>
        <v>0.16666666666666666</v>
      </c>
      <c r="DC48" s="27">
        <f t="shared" si="53"/>
        <v>0</v>
      </c>
      <c r="DD48" s="28">
        <f t="shared" si="15"/>
        <v>2</v>
      </c>
      <c r="DE48" s="159">
        <f t="shared" si="22"/>
        <v>0.42289890377588307</v>
      </c>
      <c r="DF48" s="159">
        <f t="shared" si="16"/>
        <v>0</v>
      </c>
      <c r="DG48" s="261"/>
      <c r="DH48" s="28"/>
      <c r="DI48" s="26"/>
      <c r="DJ48" s="171"/>
      <c r="DK48" s="197" t="s">
        <v>192</v>
      </c>
      <c r="DL48" s="198"/>
      <c r="DM48" s="198" t="s">
        <v>192</v>
      </c>
      <c r="DN48" s="171"/>
      <c r="DO48" s="197"/>
      <c r="DP48" s="198" t="s">
        <v>192</v>
      </c>
      <c r="DQ48" s="198"/>
      <c r="DR48" s="171" t="s">
        <v>192</v>
      </c>
      <c r="DS48" s="197"/>
      <c r="DT48" s="198" t="s">
        <v>192</v>
      </c>
      <c r="DU48" s="198"/>
      <c r="DV48" s="171"/>
    </row>
    <row r="49" spans="1:126" s="8" customFormat="1" x14ac:dyDescent="0.25">
      <c r="A49" s="7"/>
      <c r="B49" s="21" t="s">
        <v>112</v>
      </c>
      <c r="C49" s="22">
        <v>0</v>
      </c>
      <c r="D49" s="23">
        <v>0</v>
      </c>
      <c r="E49" s="23">
        <v>0</v>
      </c>
      <c r="F49" s="23"/>
      <c r="G49" s="23"/>
      <c r="H49" s="51">
        <v>0</v>
      </c>
      <c r="I49" s="23"/>
      <c r="J49" s="24"/>
      <c r="K49" s="237">
        <v>1</v>
      </c>
      <c r="L49" s="23"/>
      <c r="M49" s="24"/>
      <c r="N49" s="242">
        <v>10</v>
      </c>
      <c r="O49" s="23">
        <v>10</v>
      </c>
      <c r="P49" s="23">
        <v>8</v>
      </c>
      <c r="Q49" s="23"/>
      <c r="R49" s="23"/>
      <c r="S49" s="51">
        <v>0</v>
      </c>
      <c r="T49" s="23"/>
      <c r="U49" s="24"/>
      <c r="V49" s="242"/>
      <c r="W49" s="23"/>
      <c r="X49" s="23"/>
      <c r="Y49" s="23"/>
      <c r="Z49" s="23"/>
      <c r="AA49" s="23"/>
      <c r="AB49" s="23"/>
      <c r="AC49" s="51">
        <v>0</v>
      </c>
      <c r="AD49" s="23"/>
      <c r="AE49" s="24"/>
      <c r="AF49" s="237">
        <v>0</v>
      </c>
      <c r="AG49" s="23"/>
      <c r="AH49" s="24"/>
      <c r="AI49" s="237">
        <v>0</v>
      </c>
      <c r="AJ49" s="23"/>
      <c r="AK49" s="24"/>
      <c r="AL49" s="246" t="s">
        <v>269</v>
      </c>
      <c r="AM49" s="50" t="s">
        <v>269</v>
      </c>
      <c r="AN49" s="50" t="s">
        <v>272</v>
      </c>
      <c r="AO49" s="50" t="s">
        <v>272</v>
      </c>
      <c r="AP49" s="50" t="s">
        <v>272</v>
      </c>
      <c r="AQ49" s="50"/>
      <c r="AR49" s="80"/>
      <c r="AS49" s="50">
        <v>60.841998622660086</v>
      </c>
      <c r="AT49" s="50"/>
      <c r="AU49" s="583"/>
      <c r="AV49" s="250">
        <v>9796.515102361398</v>
      </c>
      <c r="AW49" s="25">
        <v>7622.0112577617656</v>
      </c>
      <c r="AX49" s="25">
        <v>7287.6506109811553</v>
      </c>
      <c r="AY49" s="25">
        <v>9598.8070642739658</v>
      </c>
      <c r="AZ49" s="25">
        <v>8983.7991815641344</v>
      </c>
      <c r="BA49" s="25"/>
      <c r="BB49" s="97"/>
      <c r="BC49" s="25">
        <v>2248.6070084973903</v>
      </c>
      <c r="BD49" s="25"/>
      <c r="BE49" s="568"/>
      <c r="BF49" s="250">
        <v>3534.7692955646239</v>
      </c>
      <c r="BG49" s="25">
        <v>488.07348848327553</v>
      </c>
      <c r="BH49" s="25"/>
      <c r="BI49" s="25">
        <v>424.21500162207383</v>
      </c>
      <c r="BJ49" s="25">
        <v>1153.4794907257215</v>
      </c>
      <c r="BK49" s="25"/>
      <c r="BL49" s="25"/>
      <c r="BM49" s="97">
        <v>95.332411312400041</v>
      </c>
      <c r="BN49" s="25"/>
      <c r="BO49" s="568"/>
      <c r="BP49" s="221">
        <v>2352.1067040028229</v>
      </c>
      <c r="BQ49" s="25"/>
      <c r="BR49" s="568"/>
      <c r="BS49" s="573"/>
      <c r="BT49" s="261">
        <f t="shared" si="33"/>
        <v>0.36081905234980821</v>
      </c>
      <c r="BU49" s="27">
        <f t="shared" si="34"/>
        <v>6.4034737286205512E-2</v>
      </c>
      <c r="BV49" s="27">
        <f t="shared" si="35"/>
        <v>0</v>
      </c>
      <c r="BW49" s="27">
        <f t="shared" si="36"/>
        <v>4.4194554467186863E-2</v>
      </c>
      <c r="BX49" s="27">
        <f t="shared" si="60"/>
        <v>0.12839551145497596</v>
      </c>
      <c r="BY49" s="27"/>
      <c r="BZ49" s="27"/>
      <c r="CA49" s="98">
        <f>BM49/BC49</f>
        <v>4.2396208386855913E-2</v>
      </c>
      <c r="CB49" s="27"/>
      <c r="CC49" s="28"/>
      <c r="CD49" s="242" t="s">
        <v>107</v>
      </c>
      <c r="CE49" s="29">
        <f t="shared" ref="CE49:CH52" si="63">(BU49-BT49)*100</f>
        <v>-29.678431506360269</v>
      </c>
      <c r="CF49" s="29">
        <f t="shared" si="63"/>
        <v>-6.4034737286205514</v>
      </c>
      <c r="CG49" s="29">
        <f t="shared" si="63"/>
        <v>4.4194554467186862</v>
      </c>
      <c r="CH49" s="29">
        <f t="shared" si="63"/>
        <v>8.4200956987789102</v>
      </c>
      <c r="CI49" s="29"/>
      <c r="CJ49" s="29"/>
      <c r="CK49" s="99"/>
      <c r="CL49" s="29"/>
      <c r="CM49" s="560">
        <f t="shared" si="7"/>
        <v>0</v>
      </c>
      <c r="CN49" s="261">
        <f t="shared" ref="CN49:CP51" si="64">X49/N49</f>
        <v>0</v>
      </c>
      <c r="CO49" s="27">
        <f t="shared" si="64"/>
        <v>0</v>
      </c>
      <c r="CP49" s="27">
        <f t="shared" si="64"/>
        <v>0</v>
      </c>
      <c r="CQ49" s="27"/>
      <c r="CR49" s="27"/>
      <c r="CS49" s="98"/>
      <c r="CT49" s="27"/>
      <c r="CU49" s="28"/>
      <c r="CV49" s="267"/>
      <c r="CW49" s="27"/>
      <c r="CX49" s="28"/>
      <c r="CY49" s="267"/>
      <c r="CZ49" s="27"/>
      <c r="DA49" s="28"/>
      <c r="DB49" s="267"/>
      <c r="DC49" s="27"/>
      <c r="DD49" s="28"/>
      <c r="DE49" s="159"/>
      <c r="DF49" s="159"/>
      <c r="DG49" s="261"/>
      <c r="DH49" s="28"/>
      <c r="DI49" s="26"/>
      <c r="DJ49" s="171"/>
      <c r="DK49" s="187"/>
      <c r="DL49" s="165" t="s">
        <v>192</v>
      </c>
      <c r="DM49" s="165"/>
      <c r="DN49" s="171" t="s">
        <v>192</v>
      </c>
      <c r="DO49" s="187"/>
      <c r="DP49" s="165"/>
      <c r="DQ49" s="165"/>
      <c r="DR49" s="171"/>
      <c r="DS49" s="187"/>
      <c r="DT49" s="165"/>
      <c r="DU49" s="165"/>
      <c r="DV49" s="171"/>
    </row>
    <row r="50" spans="1:126" s="19" customFormat="1" x14ac:dyDescent="0.25">
      <c r="A50" s="327"/>
      <c r="B50" s="14" t="s">
        <v>134</v>
      </c>
      <c r="C50" s="2">
        <v>0</v>
      </c>
      <c r="D50" s="3">
        <v>0</v>
      </c>
      <c r="E50" s="3">
        <v>0</v>
      </c>
      <c r="F50" s="3"/>
      <c r="G50" s="3">
        <v>32</v>
      </c>
      <c r="H50" s="75">
        <v>37</v>
      </c>
      <c r="I50" s="3">
        <v>37</v>
      </c>
      <c r="J50" s="4">
        <v>37</v>
      </c>
      <c r="K50" s="238">
        <v>4</v>
      </c>
      <c r="L50" s="3">
        <v>4</v>
      </c>
      <c r="M50" s="4">
        <v>4</v>
      </c>
      <c r="N50" s="194">
        <v>228</v>
      </c>
      <c r="O50" s="3">
        <v>268</v>
      </c>
      <c r="P50" s="3">
        <v>367</v>
      </c>
      <c r="Q50" s="3"/>
      <c r="R50" s="3">
        <v>374</v>
      </c>
      <c r="S50" s="75">
        <v>544</v>
      </c>
      <c r="T50" s="3">
        <v>360</v>
      </c>
      <c r="U50" s="4">
        <v>375</v>
      </c>
      <c r="V50" s="194">
        <v>3</v>
      </c>
      <c r="W50" s="3">
        <v>4</v>
      </c>
      <c r="X50" s="3">
        <v>11</v>
      </c>
      <c r="Y50" s="3">
        <v>0</v>
      </c>
      <c r="Z50" s="3">
        <v>53</v>
      </c>
      <c r="AA50" s="3"/>
      <c r="AB50" s="3">
        <v>8</v>
      </c>
      <c r="AC50" s="75">
        <v>33</v>
      </c>
      <c r="AD50" s="3">
        <v>5</v>
      </c>
      <c r="AE50" s="4">
        <v>7</v>
      </c>
      <c r="AF50" s="238">
        <v>115</v>
      </c>
      <c r="AG50" s="3">
        <v>0</v>
      </c>
      <c r="AH50" s="4">
        <v>0</v>
      </c>
      <c r="AI50" s="238">
        <v>75</v>
      </c>
      <c r="AJ50" s="3">
        <v>41</v>
      </c>
      <c r="AK50" s="4">
        <v>40</v>
      </c>
      <c r="AL50" s="247">
        <v>32.313418819471721</v>
      </c>
      <c r="AM50" s="30">
        <v>34.148923455188076</v>
      </c>
      <c r="AN50" s="30">
        <v>50.839209793911245</v>
      </c>
      <c r="AO50" s="30">
        <v>50.839209793911245</v>
      </c>
      <c r="AP50" s="30">
        <v>50.839209793911245</v>
      </c>
      <c r="AQ50" s="30"/>
      <c r="AR50" s="79">
        <v>58.138542182457698</v>
      </c>
      <c r="AS50" s="30">
        <v>59.774844764685461</v>
      </c>
      <c r="AT50" s="30">
        <v>58.12</v>
      </c>
      <c r="AU50" s="584">
        <v>57.4</v>
      </c>
      <c r="AV50" s="251">
        <v>445687.560116334</v>
      </c>
      <c r="AW50" s="16">
        <v>454600.42913813808</v>
      </c>
      <c r="AX50" s="16">
        <v>604889.84126442077</v>
      </c>
      <c r="AY50" s="16">
        <v>852093.89815652731</v>
      </c>
      <c r="AZ50" s="16">
        <v>822983.36378279014</v>
      </c>
      <c r="BA50" s="16"/>
      <c r="BB50" s="117">
        <v>1201241.0287932339</v>
      </c>
      <c r="BC50" s="16">
        <v>928349.86710377294</v>
      </c>
      <c r="BD50" s="16">
        <v>700664</v>
      </c>
      <c r="BE50" s="578">
        <v>683242</v>
      </c>
      <c r="BF50" s="251">
        <v>58830.057882425259</v>
      </c>
      <c r="BG50" s="16">
        <v>43642.324175730362</v>
      </c>
      <c r="BH50" s="16">
        <v>54379.314858765749</v>
      </c>
      <c r="BI50" s="16">
        <v>105659.61491397317</v>
      </c>
      <c r="BJ50" s="16">
        <v>96288.581169145313</v>
      </c>
      <c r="BK50" s="16"/>
      <c r="BL50" s="16">
        <v>55668.436719199097</v>
      </c>
      <c r="BM50" s="117">
        <v>69626.809181507226</v>
      </c>
      <c r="BN50" s="16">
        <v>63060</v>
      </c>
      <c r="BO50" s="578">
        <v>58767</v>
      </c>
      <c r="BP50" s="256">
        <v>316415.3875049089</v>
      </c>
      <c r="BQ50" s="16">
        <v>375392</v>
      </c>
      <c r="BR50" s="578">
        <v>398743</v>
      </c>
      <c r="BS50" s="548">
        <f t="shared" si="3"/>
        <v>6.2204309095558775E-2</v>
      </c>
      <c r="BT50" s="262">
        <f t="shared" ref="BT50:BW51" si="65">BF50/AV50</f>
        <v>0.13199842927424169</v>
      </c>
      <c r="BU50" s="32">
        <f t="shared" si="65"/>
        <v>9.6001502370929123E-2</v>
      </c>
      <c r="BV50" s="32">
        <f t="shared" si="65"/>
        <v>8.9899534012829366E-2</v>
      </c>
      <c r="BW50" s="32">
        <f t="shared" si="65"/>
        <v>0.12399996660293393</v>
      </c>
      <c r="BX50" s="32">
        <f t="shared" si="60"/>
        <v>0.11699942599879667</v>
      </c>
      <c r="BY50" s="32"/>
      <c r="BZ50" s="32">
        <f>BL50/BB50</f>
        <v>4.6342437017093542E-2</v>
      </c>
      <c r="CA50" s="118">
        <f>BM50/BC50</f>
        <v>7.5000613075678069E-2</v>
      </c>
      <c r="CB50" s="32">
        <f t="shared" si="46"/>
        <v>9.0000342532226579E-2</v>
      </c>
      <c r="CC50" s="33">
        <f t="shared" si="5"/>
        <v>8.6011984040793743E-2</v>
      </c>
      <c r="CD50" s="194"/>
      <c r="CE50" s="34">
        <f t="shared" si="63"/>
        <v>-3.5996926903312563</v>
      </c>
      <c r="CF50" s="34">
        <f t="shared" si="63"/>
        <v>-0.61019683580997575</v>
      </c>
      <c r="CG50" s="34">
        <f t="shared" si="63"/>
        <v>3.4100432590104561</v>
      </c>
      <c r="CH50" s="34">
        <f t="shared" si="63"/>
        <v>-0.70005406041372531</v>
      </c>
      <c r="CI50" s="34"/>
      <c r="CJ50" s="34"/>
      <c r="CK50" s="119">
        <f>(CA50-BZ50)*100</f>
        <v>2.8658176058584526</v>
      </c>
      <c r="CL50" s="34">
        <f t="shared" si="47"/>
        <v>1.499972945654851</v>
      </c>
      <c r="CM50" s="561">
        <f t="shared" si="7"/>
        <v>-0.39883584914328363</v>
      </c>
      <c r="CN50" s="262">
        <f t="shared" si="64"/>
        <v>4.8245614035087717E-2</v>
      </c>
      <c r="CO50" s="32">
        <f t="shared" si="64"/>
        <v>0</v>
      </c>
      <c r="CP50" s="32">
        <f t="shared" si="64"/>
        <v>0.1444141689373297</v>
      </c>
      <c r="CQ50" s="32"/>
      <c r="CR50" s="32">
        <f t="shared" ref="CR50:CT52" si="66">AB50/R50</f>
        <v>2.1390374331550801E-2</v>
      </c>
      <c r="CS50" s="118">
        <f t="shared" si="66"/>
        <v>6.0661764705882353E-2</v>
      </c>
      <c r="CT50" s="32">
        <f t="shared" si="66"/>
        <v>1.3888888888888888E-2</v>
      </c>
      <c r="CU50" s="33">
        <f t="shared" si="9"/>
        <v>1.8666666666666668E-2</v>
      </c>
      <c r="CV50" s="268">
        <f t="shared" ref="CV50:CW52" si="67">AF50/S50</f>
        <v>0.21139705882352941</v>
      </c>
      <c r="CW50" s="32">
        <f t="shared" si="67"/>
        <v>0</v>
      </c>
      <c r="CX50" s="33">
        <f t="shared" si="11"/>
        <v>0</v>
      </c>
      <c r="CY50" s="268">
        <f t="shared" ref="CY50:CZ52" si="68">AI50/S50</f>
        <v>0.13786764705882354</v>
      </c>
      <c r="CZ50" s="32">
        <f t="shared" si="68"/>
        <v>0.11388888888888889</v>
      </c>
      <c r="DA50" s="33">
        <f t="shared" si="13"/>
        <v>0.10666666666666667</v>
      </c>
      <c r="DB50" s="268">
        <f t="shared" ref="DB50:DC52" si="69">(AC50+AF50+AI50)/S50</f>
        <v>0.40992647058823528</v>
      </c>
      <c r="DC50" s="32">
        <f t="shared" si="69"/>
        <v>0.12777777777777777</v>
      </c>
      <c r="DD50" s="33">
        <f t="shared" si="15"/>
        <v>0.12533333333333332</v>
      </c>
      <c r="DE50" s="548">
        <f t="shared" si="22"/>
        <v>-1.2388162422573967E-2</v>
      </c>
      <c r="DF50" s="548">
        <f t="shared" si="16"/>
        <v>4.1666666666666664E-2</v>
      </c>
      <c r="DG50" s="262"/>
      <c r="DH50" s="33"/>
      <c r="DI50" s="31" t="s">
        <v>192</v>
      </c>
      <c r="DJ50" s="176"/>
      <c r="DK50" s="194" t="s">
        <v>192</v>
      </c>
      <c r="DL50" s="3"/>
      <c r="DM50" s="3"/>
      <c r="DN50" s="4" t="s">
        <v>192</v>
      </c>
      <c r="DO50" s="194"/>
      <c r="DP50" s="3" t="s">
        <v>192</v>
      </c>
      <c r="DQ50" s="3"/>
      <c r="DR50" s="4" t="s">
        <v>192</v>
      </c>
      <c r="DS50" s="194" t="s">
        <v>192</v>
      </c>
      <c r="DT50" s="3"/>
      <c r="DU50" s="3" t="s">
        <v>192</v>
      </c>
      <c r="DV50" s="4"/>
    </row>
    <row r="51" spans="1:126" s="17" customFormat="1" x14ac:dyDescent="0.25">
      <c r="A51" s="328"/>
      <c r="B51" s="35" t="s">
        <v>135</v>
      </c>
      <c r="C51" s="36">
        <v>0</v>
      </c>
      <c r="D51" s="37">
        <v>0</v>
      </c>
      <c r="E51" s="37">
        <v>0</v>
      </c>
      <c r="F51" s="37"/>
      <c r="G51" s="37">
        <v>0</v>
      </c>
      <c r="H51" s="76">
        <v>0</v>
      </c>
      <c r="I51" s="37">
        <v>0</v>
      </c>
      <c r="J51" s="38">
        <v>0</v>
      </c>
      <c r="K51" s="239">
        <v>8</v>
      </c>
      <c r="L51" s="37">
        <v>8</v>
      </c>
      <c r="M51" s="38">
        <v>14</v>
      </c>
      <c r="N51" s="195">
        <v>91</v>
      </c>
      <c r="O51" s="37">
        <v>100</v>
      </c>
      <c r="P51" s="37">
        <v>120</v>
      </c>
      <c r="Q51" s="37"/>
      <c r="R51" s="37">
        <v>34</v>
      </c>
      <c r="S51" s="76">
        <v>39</v>
      </c>
      <c r="T51" s="37">
        <v>42</v>
      </c>
      <c r="U51" s="38">
        <v>45</v>
      </c>
      <c r="V51" s="195">
        <v>0</v>
      </c>
      <c r="W51" s="37">
        <v>0</v>
      </c>
      <c r="X51" s="37">
        <v>0</v>
      </c>
      <c r="Y51" s="37">
        <v>0</v>
      </c>
      <c r="Z51" s="37">
        <v>0</v>
      </c>
      <c r="AA51" s="37"/>
      <c r="AB51" s="37">
        <v>1</v>
      </c>
      <c r="AC51" s="76">
        <v>0</v>
      </c>
      <c r="AD51" s="37">
        <v>0</v>
      </c>
      <c r="AE51" s="38">
        <v>0</v>
      </c>
      <c r="AF51" s="239">
        <v>0</v>
      </c>
      <c r="AG51" s="37">
        <v>0</v>
      </c>
      <c r="AH51" s="38">
        <v>0</v>
      </c>
      <c r="AI51" s="239">
        <v>9</v>
      </c>
      <c r="AJ51" s="37">
        <v>0</v>
      </c>
      <c r="AK51" s="38">
        <v>13</v>
      </c>
      <c r="AL51" s="248" t="s">
        <v>282</v>
      </c>
      <c r="AM51" s="39" t="s">
        <v>270</v>
      </c>
      <c r="AN51" s="39" t="s">
        <v>278</v>
      </c>
      <c r="AO51" s="39" t="s">
        <v>314</v>
      </c>
      <c r="AP51" s="39" t="s">
        <v>314</v>
      </c>
      <c r="AQ51" s="39"/>
      <c r="AR51" s="76" t="s">
        <v>314</v>
      </c>
      <c r="AS51" s="37" t="s">
        <v>329</v>
      </c>
      <c r="AT51" s="39">
        <v>39.299999999999997</v>
      </c>
      <c r="AU51" s="587">
        <v>55.78</v>
      </c>
      <c r="AV51" s="252">
        <v>17112.879266481126</v>
      </c>
      <c r="AW51" s="226">
        <v>17740.365734970204</v>
      </c>
      <c r="AX51" s="226">
        <v>22721.839943995765</v>
      </c>
      <c r="AY51" s="226">
        <v>31643.246196663651</v>
      </c>
      <c r="AZ51" s="226">
        <v>43320.755146527343</v>
      </c>
      <c r="BA51" s="226"/>
      <c r="BB51" s="108">
        <v>46317.323179720093</v>
      </c>
      <c r="BC51" s="226">
        <v>47120.790433748247</v>
      </c>
      <c r="BD51" s="226">
        <v>54380</v>
      </c>
      <c r="BE51" s="567">
        <v>56153.91</v>
      </c>
      <c r="BF51" s="252">
        <v>0</v>
      </c>
      <c r="BG51" s="226">
        <v>3710.8496821304375</v>
      </c>
      <c r="BH51" s="226">
        <v>5337.1921616837699</v>
      </c>
      <c r="BI51" s="226">
        <v>6419.9976095753582</v>
      </c>
      <c r="BJ51" s="226">
        <v>5496.5538044746472</v>
      </c>
      <c r="BK51" s="226"/>
      <c r="BL51" s="226">
        <v>16222.161513024968</v>
      </c>
      <c r="BM51" s="108">
        <v>17429.197898702911</v>
      </c>
      <c r="BN51" s="226">
        <v>5450</v>
      </c>
      <c r="BO51" s="567">
        <v>1840.95</v>
      </c>
      <c r="BP51" s="257">
        <v>17429.197898702911</v>
      </c>
      <c r="BQ51" s="226">
        <v>21115</v>
      </c>
      <c r="BR51" s="567">
        <v>23923.61</v>
      </c>
      <c r="BS51" s="549">
        <f t="shared" si="3"/>
        <v>0.13301491830452289</v>
      </c>
      <c r="BT51" s="263">
        <f t="shared" si="65"/>
        <v>0</v>
      </c>
      <c r="BU51" s="41">
        <f t="shared" si="65"/>
        <v>0.20917548925248639</v>
      </c>
      <c r="BV51" s="41">
        <f t="shared" si="65"/>
        <v>0.23489260442106583</v>
      </c>
      <c r="BW51" s="41">
        <f t="shared" si="65"/>
        <v>0.20288682045055983</v>
      </c>
      <c r="BX51" s="41">
        <f t="shared" si="60"/>
        <v>0.12688037837482755</v>
      </c>
      <c r="BY51" s="41"/>
      <c r="BZ51" s="41">
        <f>BL51/BB51</f>
        <v>0.35023961661341851</v>
      </c>
      <c r="CA51" s="103">
        <f>BM51/BC51</f>
        <v>0.36988339410834659</v>
      </c>
      <c r="CB51" s="41">
        <f t="shared" si="46"/>
        <v>0.10022066936373666</v>
      </c>
      <c r="CC51" s="42">
        <f t="shared" si="5"/>
        <v>3.2784003820927159E-2</v>
      </c>
      <c r="CD51" s="195"/>
      <c r="CE51" s="43">
        <f t="shared" si="63"/>
        <v>20.917548925248639</v>
      </c>
      <c r="CF51" s="43">
        <f t="shared" si="63"/>
        <v>2.5717115168579441</v>
      </c>
      <c r="CG51" s="43">
        <f t="shared" si="63"/>
        <v>-3.2005783970505992</v>
      </c>
      <c r="CH51" s="43">
        <f t="shared" si="63"/>
        <v>-7.6006442075732288</v>
      </c>
      <c r="CI51" s="43"/>
      <c r="CJ51" s="43"/>
      <c r="CK51" s="110">
        <f>(CA51-BZ51)*100</f>
        <v>1.9643777494928072</v>
      </c>
      <c r="CL51" s="43">
        <f t="shared" si="47"/>
        <v>-26.966272474460993</v>
      </c>
      <c r="CM51" s="562">
        <f t="shared" si="7"/>
        <v>-6.7436665542809502</v>
      </c>
      <c r="CN51" s="263">
        <f t="shared" si="64"/>
        <v>0</v>
      </c>
      <c r="CO51" s="41">
        <f t="shared" si="64"/>
        <v>0</v>
      </c>
      <c r="CP51" s="41">
        <f t="shared" si="64"/>
        <v>0</v>
      </c>
      <c r="CQ51" s="41"/>
      <c r="CR51" s="41">
        <f t="shared" si="66"/>
        <v>2.9411764705882353E-2</v>
      </c>
      <c r="CS51" s="103">
        <f t="shared" si="66"/>
        <v>0</v>
      </c>
      <c r="CT51" s="41">
        <f t="shared" si="66"/>
        <v>0</v>
      </c>
      <c r="CU51" s="42">
        <f t="shared" si="9"/>
        <v>0</v>
      </c>
      <c r="CV51" s="269">
        <f t="shared" si="67"/>
        <v>0</v>
      </c>
      <c r="CW51" s="41">
        <f t="shared" si="67"/>
        <v>0</v>
      </c>
      <c r="CX51" s="42">
        <f t="shared" si="11"/>
        <v>0</v>
      </c>
      <c r="CY51" s="263">
        <f t="shared" si="68"/>
        <v>0.23076923076923078</v>
      </c>
      <c r="CZ51" s="41">
        <f t="shared" si="68"/>
        <v>0</v>
      </c>
      <c r="DA51" s="42">
        <f t="shared" si="13"/>
        <v>0.28888888888888886</v>
      </c>
      <c r="DB51" s="263">
        <f t="shared" si="69"/>
        <v>0.23076923076923078</v>
      </c>
      <c r="DC51" s="41">
        <f t="shared" si="69"/>
        <v>0</v>
      </c>
      <c r="DD51" s="42">
        <f t="shared" si="15"/>
        <v>0.28888888888888886</v>
      </c>
      <c r="DE51" s="549">
        <f t="shared" si="22"/>
        <v>0.41933842239185765</v>
      </c>
      <c r="DF51" s="549">
        <f t="shared" si="16"/>
        <v>7.1428571428571425E-2</v>
      </c>
      <c r="DG51" s="263"/>
      <c r="DH51" s="42"/>
      <c r="DI51" s="140" t="s">
        <v>192</v>
      </c>
      <c r="DJ51" s="175"/>
      <c r="DK51" s="195" t="s">
        <v>192</v>
      </c>
      <c r="DL51" s="37"/>
      <c r="DM51" s="37"/>
      <c r="DN51" s="38" t="s">
        <v>192</v>
      </c>
      <c r="DO51" s="195"/>
      <c r="DP51" s="37" t="s">
        <v>192</v>
      </c>
      <c r="DQ51" s="37"/>
      <c r="DR51" s="38" t="s">
        <v>192</v>
      </c>
      <c r="DS51" s="195" t="s">
        <v>192</v>
      </c>
      <c r="DT51" s="37"/>
      <c r="DU51" s="37"/>
      <c r="DV51" s="38" t="s">
        <v>192</v>
      </c>
    </row>
    <row r="52" spans="1:126" s="6" customFormat="1" x14ac:dyDescent="0.25">
      <c r="A52" s="327">
        <v>26</v>
      </c>
      <c r="B52" s="14" t="s">
        <v>224</v>
      </c>
      <c r="C52" s="2">
        <v>107</v>
      </c>
      <c r="D52" s="3">
        <v>107</v>
      </c>
      <c r="E52" s="3">
        <v>107</v>
      </c>
      <c r="F52" s="3">
        <v>107</v>
      </c>
      <c r="G52" s="3">
        <v>108</v>
      </c>
      <c r="H52" s="75">
        <v>109</v>
      </c>
      <c r="I52" s="3">
        <v>89</v>
      </c>
      <c r="J52" s="4">
        <v>86</v>
      </c>
      <c r="K52" s="238">
        <v>48</v>
      </c>
      <c r="L52" s="3">
        <v>30</v>
      </c>
      <c r="M52" s="4">
        <v>33</v>
      </c>
      <c r="N52" s="194">
        <v>0</v>
      </c>
      <c r="O52" s="3">
        <v>0</v>
      </c>
      <c r="P52" s="3">
        <v>0</v>
      </c>
      <c r="Q52" s="3">
        <v>20</v>
      </c>
      <c r="R52" s="3">
        <v>1149</v>
      </c>
      <c r="S52" s="75">
        <v>1586</v>
      </c>
      <c r="T52" s="3">
        <v>2147</v>
      </c>
      <c r="U52" s="4">
        <v>2101</v>
      </c>
      <c r="V52" s="194">
        <v>0</v>
      </c>
      <c r="W52" s="3">
        <v>0</v>
      </c>
      <c r="X52" s="3">
        <v>0</v>
      </c>
      <c r="Y52" s="3">
        <v>0</v>
      </c>
      <c r="Z52" s="3">
        <v>0</v>
      </c>
      <c r="AA52" s="3">
        <v>2</v>
      </c>
      <c r="AB52" s="3">
        <v>6</v>
      </c>
      <c r="AC52" s="75">
        <v>199</v>
      </c>
      <c r="AD52" s="3">
        <v>485</v>
      </c>
      <c r="AE52" s="4">
        <v>239</v>
      </c>
      <c r="AF52" s="238">
        <v>99</v>
      </c>
      <c r="AG52" s="3">
        <v>99</v>
      </c>
      <c r="AH52" s="4">
        <v>99</v>
      </c>
      <c r="AI52" s="238">
        <v>512</v>
      </c>
      <c r="AJ52" s="3">
        <v>479</v>
      </c>
      <c r="AK52" s="4">
        <v>1582</v>
      </c>
      <c r="AL52" s="247">
        <v>37.407299901537272</v>
      </c>
      <c r="AM52" s="30">
        <v>39.128974792403007</v>
      </c>
      <c r="AN52" s="30">
        <v>49.302508238427784</v>
      </c>
      <c r="AO52" s="30">
        <v>53.96952777730349</v>
      </c>
      <c r="AP52" s="30">
        <v>54.72364983693889</v>
      </c>
      <c r="AQ52" s="30">
        <v>52.361682631288382</v>
      </c>
      <c r="AR52" s="79">
        <v>55.876176003551492</v>
      </c>
      <c r="AS52" s="30">
        <v>57.654765766842537</v>
      </c>
      <c r="AT52" s="30">
        <v>55.11</v>
      </c>
      <c r="AU52" s="584">
        <v>52.76</v>
      </c>
      <c r="AV52" s="251">
        <v>1236442.8773882904</v>
      </c>
      <c r="AW52" s="16">
        <v>1206670.7076226089</v>
      </c>
      <c r="AX52" s="16">
        <v>1583560.9928230345</v>
      </c>
      <c r="AY52" s="16">
        <v>2025004.1263282509</v>
      </c>
      <c r="AZ52" s="16">
        <v>1667820.6157050899</v>
      </c>
      <c r="BA52" s="16">
        <v>1992040.45509132</v>
      </c>
      <c r="BB52" s="117">
        <v>1963888.9363179493</v>
      </c>
      <c r="BC52" s="16">
        <v>2176784.7081120769</v>
      </c>
      <c r="BD52" s="16">
        <v>1766997</v>
      </c>
      <c r="BE52" s="578">
        <v>1746951</v>
      </c>
      <c r="BF52" s="251">
        <v>35039.641208644229</v>
      </c>
      <c r="BG52" s="16">
        <v>21809.779113380118</v>
      </c>
      <c r="BH52" s="16">
        <v>42095.662517572469</v>
      </c>
      <c r="BI52" s="16">
        <v>113336.00833233733</v>
      </c>
      <c r="BJ52" s="16">
        <v>135677.94150289413</v>
      </c>
      <c r="BK52" s="16">
        <v>123261.962083312</v>
      </c>
      <c r="BL52" s="16">
        <v>198009.68691128679</v>
      </c>
      <c r="BM52" s="117">
        <v>76466.553975219271</v>
      </c>
      <c r="BN52" s="16">
        <v>15374</v>
      </c>
      <c r="BO52" s="578">
        <v>50481</v>
      </c>
      <c r="BP52" s="256">
        <v>886958.52613246371</v>
      </c>
      <c r="BQ52" s="16">
        <v>562083</v>
      </c>
      <c r="BR52" s="578">
        <v>569483</v>
      </c>
      <c r="BS52" s="571">
        <f t="shared" si="3"/>
        <v>1.3165315442737104E-2</v>
      </c>
      <c r="BT52" s="262">
        <f t="shared" si="33"/>
        <v>2.8339069963877063E-2</v>
      </c>
      <c r="BU52" s="32">
        <f t="shared" si="34"/>
        <v>1.8074342051734974E-2</v>
      </c>
      <c r="BV52" s="32">
        <f t="shared" si="35"/>
        <v>2.6582911999194922E-2</v>
      </c>
      <c r="BW52" s="32">
        <f t="shared" si="36"/>
        <v>5.5968285130282097E-2</v>
      </c>
      <c r="BX52" s="32">
        <f t="shared" si="60"/>
        <v>8.135044034429012E-2</v>
      </c>
      <c r="BY52" s="32">
        <f>BK52/BA52</f>
        <v>6.1877238370473438E-2</v>
      </c>
      <c r="BZ52" s="32">
        <f>BL52/BB52</f>
        <v>0.1008252978310121</v>
      </c>
      <c r="CA52" s="118">
        <f>BM52/BC52</f>
        <v>3.5128211664780869E-2</v>
      </c>
      <c r="CB52" s="32">
        <f t="shared" si="46"/>
        <v>8.7006372959320243E-3</v>
      </c>
      <c r="CC52" s="33">
        <f t="shared" si="5"/>
        <v>2.8896631903241706E-2</v>
      </c>
      <c r="CD52" s="194" t="s">
        <v>107</v>
      </c>
      <c r="CE52" s="34">
        <f t="shared" si="63"/>
        <v>-1.0264727912142089</v>
      </c>
      <c r="CF52" s="34">
        <f t="shared" si="63"/>
        <v>0.85085699474599474</v>
      </c>
      <c r="CG52" s="34">
        <f t="shared" si="63"/>
        <v>2.9385373131087174</v>
      </c>
      <c r="CH52" s="34">
        <f t="shared" si="63"/>
        <v>2.5382155214008022</v>
      </c>
      <c r="CI52" s="34">
        <f>(BY52-BX52)*100</f>
        <v>-1.9473201973816683</v>
      </c>
      <c r="CJ52" s="34">
        <f>(BZ52-BY52)*100</f>
        <v>3.8948059460538662</v>
      </c>
      <c r="CK52" s="119">
        <f>(CA52-BZ52)*100</f>
        <v>-6.5697086166231236</v>
      </c>
      <c r="CL52" s="34">
        <f t="shared" si="47"/>
        <v>-2.6427574368848843</v>
      </c>
      <c r="CM52" s="561">
        <f t="shared" si="7"/>
        <v>2.0195994607309684</v>
      </c>
      <c r="CN52" s="262"/>
      <c r="CO52" s="32"/>
      <c r="CP52" s="32"/>
      <c r="CQ52" s="32">
        <f>AA52/Q52</f>
        <v>0.1</v>
      </c>
      <c r="CR52" s="32">
        <f t="shared" si="66"/>
        <v>5.2219321148825066E-3</v>
      </c>
      <c r="CS52" s="118">
        <f t="shared" si="66"/>
        <v>0.12547288776796975</v>
      </c>
      <c r="CT52" s="32">
        <f t="shared" si="66"/>
        <v>0.22589659990684677</v>
      </c>
      <c r="CU52" s="33">
        <f t="shared" si="9"/>
        <v>0.11375535459305093</v>
      </c>
      <c r="CV52" s="268">
        <f t="shared" si="67"/>
        <v>6.2421185372005042E-2</v>
      </c>
      <c r="CW52" s="32">
        <f t="shared" si="67"/>
        <v>4.6110852352119237E-2</v>
      </c>
      <c r="CX52" s="33">
        <f t="shared" si="11"/>
        <v>4.712041884816754E-2</v>
      </c>
      <c r="CY52" s="268">
        <f t="shared" si="68"/>
        <v>0.32282471626733922</v>
      </c>
      <c r="CZ52" s="32">
        <f t="shared" si="68"/>
        <v>0.2231020027945971</v>
      </c>
      <c r="DA52" s="33">
        <f t="shared" si="13"/>
        <v>0.75297477391718226</v>
      </c>
      <c r="DB52" s="268">
        <f t="shared" si="69"/>
        <v>0.51071878940731397</v>
      </c>
      <c r="DC52" s="32">
        <f t="shared" si="69"/>
        <v>0.49510945505356313</v>
      </c>
      <c r="DD52" s="33">
        <f t="shared" si="15"/>
        <v>0.91385054735840077</v>
      </c>
      <c r="DE52" s="548">
        <f t="shared" si="22"/>
        <v>-4.2641988749773208E-2</v>
      </c>
      <c r="DF52" s="548">
        <f t="shared" si="16"/>
        <v>-2.1425244527247322E-2</v>
      </c>
      <c r="DG52" s="262" t="s">
        <v>192</v>
      </c>
      <c r="DH52" s="33"/>
      <c r="DI52" s="31" t="s">
        <v>192</v>
      </c>
      <c r="DJ52" s="172"/>
      <c r="DK52" s="188" t="s">
        <v>192</v>
      </c>
      <c r="DL52" s="95"/>
      <c r="DM52" s="95" t="s">
        <v>192</v>
      </c>
      <c r="DN52" s="172"/>
      <c r="DO52" s="188" t="s">
        <v>192</v>
      </c>
      <c r="DP52" s="95"/>
      <c r="DQ52" s="95" t="s">
        <v>192</v>
      </c>
      <c r="DR52" s="172"/>
      <c r="DS52" s="188" t="s">
        <v>192</v>
      </c>
      <c r="DT52" s="95"/>
      <c r="DU52" s="95" t="s">
        <v>192</v>
      </c>
      <c r="DV52" s="172"/>
    </row>
    <row r="53" spans="1:126" s="321" customFormat="1" x14ac:dyDescent="0.25">
      <c r="A53" s="296">
        <v>27</v>
      </c>
      <c r="B53" s="297" t="s">
        <v>14</v>
      </c>
      <c r="C53" s="298"/>
      <c r="D53" s="299"/>
      <c r="E53" s="299"/>
      <c r="F53" s="299"/>
      <c r="G53" s="299"/>
      <c r="H53" s="300"/>
      <c r="I53" s="299"/>
      <c r="J53" s="322"/>
      <c r="K53" s="301"/>
      <c r="L53" s="299"/>
      <c r="M53" s="322"/>
      <c r="N53" s="302"/>
      <c r="O53" s="299"/>
      <c r="P53" s="299"/>
      <c r="Q53" s="299"/>
      <c r="R53" s="299"/>
      <c r="S53" s="300"/>
      <c r="T53" s="299"/>
      <c r="U53" s="322"/>
      <c r="V53" s="302"/>
      <c r="W53" s="299"/>
      <c r="X53" s="299"/>
      <c r="Y53" s="299"/>
      <c r="Z53" s="299"/>
      <c r="AA53" s="299"/>
      <c r="AB53" s="299"/>
      <c r="AC53" s="300"/>
      <c r="AD53" s="299"/>
      <c r="AE53" s="322"/>
      <c r="AF53" s="301"/>
      <c r="AG53" s="299"/>
      <c r="AH53" s="322"/>
      <c r="AI53" s="301"/>
      <c r="AJ53" s="299"/>
      <c r="AK53" s="322"/>
      <c r="AL53" s="303"/>
      <c r="AM53" s="299"/>
      <c r="AN53" s="304"/>
      <c r="AO53" s="304"/>
      <c r="AP53" s="304"/>
      <c r="AQ53" s="304"/>
      <c r="AR53" s="305"/>
      <c r="AS53" s="304"/>
      <c r="AT53" s="304"/>
      <c r="AU53" s="589"/>
      <c r="AV53" s="306"/>
      <c r="AW53" s="307"/>
      <c r="AX53" s="307"/>
      <c r="AY53" s="307"/>
      <c r="AZ53" s="307"/>
      <c r="BA53" s="307"/>
      <c r="BB53" s="308"/>
      <c r="BC53" s="307"/>
      <c r="BD53" s="307"/>
      <c r="BE53" s="579"/>
      <c r="BF53" s="306"/>
      <c r="BG53" s="307"/>
      <c r="BH53" s="307"/>
      <c r="BI53" s="307"/>
      <c r="BJ53" s="307"/>
      <c r="BK53" s="307"/>
      <c r="BL53" s="307"/>
      <c r="BM53" s="308"/>
      <c r="BN53" s="307"/>
      <c r="BO53" s="579"/>
      <c r="BP53" s="309"/>
      <c r="BQ53" s="307"/>
      <c r="BR53" s="579"/>
      <c r="BS53" s="574"/>
      <c r="BT53" s="310"/>
      <c r="BU53" s="311"/>
      <c r="BV53" s="311"/>
      <c r="BW53" s="311"/>
      <c r="BX53" s="311"/>
      <c r="BY53" s="311"/>
      <c r="BZ53" s="311"/>
      <c r="CA53" s="312"/>
      <c r="CB53" s="311"/>
      <c r="CC53" s="316"/>
      <c r="CD53" s="302" t="s">
        <v>107</v>
      </c>
      <c r="CE53" s="313"/>
      <c r="CF53" s="313"/>
      <c r="CG53" s="313"/>
      <c r="CH53" s="313"/>
      <c r="CI53" s="313"/>
      <c r="CJ53" s="313"/>
      <c r="CK53" s="314"/>
      <c r="CL53" s="313"/>
      <c r="CM53" s="564">
        <f t="shared" si="7"/>
        <v>0</v>
      </c>
      <c r="CN53" s="310"/>
      <c r="CO53" s="311"/>
      <c r="CP53" s="311"/>
      <c r="CQ53" s="311"/>
      <c r="CR53" s="311"/>
      <c r="CS53" s="312"/>
      <c r="CT53" s="311"/>
      <c r="CU53" s="316"/>
      <c r="CV53" s="315"/>
      <c r="CW53" s="311"/>
      <c r="CX53" s="316"/>
      <c r="CY53" s="315"/>
      <c r="CZ53" s="311"/>
      <c r="DA53" s="543"/>
      <c r="DB53" s="315"/>
      <c r="DC53" s="311"/>
      <c r="DD53" s="316"/>
      <c r="DE53" s="550"/>
      <c r="DF53" s="550"/>
      <c r="DG53" s="310"/>
      <c r="DH53" s="316"/>
      <c r="DI53" s="317"/>
      <c r="DJ53" s="318"/>
      <c r="DK53" s="319"/>
      <c r="DL53" s="320"/>
      <c r="DM53" s="320"/>
      <c r="DN53" s="318"/>
      <c r="DO53" s="319"/>
      <c r="DP53" s="320"/>
      <c r="DQ53" s="320"/>
      <c r="DR53" s="318"/>
      <c r="DS53" s="319"/>
      <c r="DT53" s="320"/>
      <c r="DU53" s="320"/>
      <c r="DV53" s="318"/>
    </row>
    <row r="54" spans="1:126" s="11" customFormat="1" x14ac:dyDescent="0.25">
      <c r="A54" s="328">
        <v>28</v>
      </c>
      <c r="B54" s="35" t="s">
        <v>212</v>
      </c>
      <c r="C54" s="36"/>
      <c r="D54" s="37"/>
      <c r="E54" s="37"/>
      <c r="F54" s="37">
        <v>5</v>
      </c>
      <c r="G54" s="37">
        <v>6</v>
      </c>
      <c r="H54" s="76">
        <v>8</v>
      </c>
      <c r="I54" s="37">
        <v>4</v>
      </c>
      <c r="J54" s="38">
        <v>8</v>
      </c>
      <c r="K54" s="239">
        <v>1</v>
      </c>
      <c r="L54" s="37">
        <v>0</v>
      </c>
      <c r="M54" s="38">
        <v>1</v>
      </c>
      <c r="N54" s="195"/>
      <c r="O54" s="37"/>
      <c r="P54" s="37"/>
      <c r="Q54" s="37">
        <v>11</v>
      </c>
      <c r="R54" s="37">
        <v>90</v>
      </c>
      <c r="S54" s="76">
        <v>63</v>
      </c>
      <c r="T54" s="37">
        <v>108</v>
      </c>
      <c r="U54" s="38">
        <v>44</v>
      </c>
      <c r="V54" s="195"/>
      <c r="W54" s="37"/>
      <c r="X54" s="37"/>
      <c r="Y54" s="37"/>
      <c r="Z54" s="37"/>
      <c r="AA54" s="37">
        <v>0</v>
      </c>
      <c r="AB54" s="37">
        <v>3</v>
      </c>
      <c r="AC54" s="76">
        <v>4</v>
      </c>
      <c r="AD54" s="37">
        <v>2</v>
      </c>
      <c r="AE54" s="38">
        <v>0</v>
      </c>
      <c r="AF54" s="239">
        <v>8</v>
      </c>
      <c r="AG54" s="37">
        <v>0</v>
      </c>
      <c r="AH54" s="38">
        <v>43</v>
      </c>
      <c r="AI54" s="239">
        <v>13</v>
      </c>
      <c r="AJ54" s="37">
        <v>10</v>
      </c>
      <c r="AK54" s="38">
        <v>5</v>
      </c>
      <c r="AL54" s="248"/>
      <c r="AM54" s="37"/>
      <c r="AN54" s="39"/>
      <c r="AO54" s="39"/>
      <c r="AP54" s="39"/>
      <c r="AQ54" s="39">
        <v>68.15555972931287</v>
      </c>
      <c r="AR54" s="78">
        <v>67.088405871338239</v>
      </c>
      <c r="AS54" s="39">
        <v>68.255160756057165</v>
      </c>
      <c r="AT54" s="39">
        <v>65.790000000000006</v>
      </c>
      <c r="AU54" s="587">
        <v>64.209999999999994</v>
      </c>
      <c r="AV54" s="252"/>
      <c r="AW54" s="226"/>
      <c r="AX54" s="226"/>
      <c r="AY54" s="226"/>
      <c r="AZ54" s="226"/>
      <c r="BA54" s="226">
        <v>6738.7208951571138</v>
      </c>
      <c r="BB54" s="108">
        <v>51886.443446537014</v>
      </c>
      <c r="BC54" s="226">
        <v>69046.988918674338</v>
      </c>
      <c r="BD54" s="226">
        <v>40825</v>
      </c>
      <c r="BE54" s="567">
        <v>59741.61</v>
      </c>
      <c r="BF54" s="252"/>
      <c r="BG54" s="226"/>
      <c r="BH54" s="226"/>
      <c r="BI54" s="226"/>
      <c r="BJ54" s="226"/>
      <c r="BK54" s="226">
        <v>2462.99110420544</v>
      </c>
      <c r="BL54" s="226">
        <v>14651.311034086317</v>
      </c>
      <c r="BM54" s="108">
        <v>2725.9805009647071</v>
      </c>
      <c r="BN54" s="226">
        <v>9177</v>
      </c>
      <c r="BO54" s="567">
        <v>0</v>
      </c>
      <c r="BP54" s="257">
        <v>18951.684964798151</v>
      </c>
      <c r="BQ54" s="226">
        <v>13583</v>
      </c>
      <c r="BR54" s="567">
        <v>17516.97</v>
      </c>
      <c r="BS54" s="549"/>
      <c r="BT54" s="263"/>
      <c r="BU54" s="41"/>
      <c r="BV54" s="41"/>
      <c r="BW54" s="41"/>
      <c r="BX54" s="41"/>
      <c r="BY54" s="41">
        <f>BK54/BA54</f>
        <v>0.3654983108108108</v>
      </c>
      <c r="BZ54" s="41">
        <f>BL54/BB54</f>
        <v>0.28237262107168321</v>
      </c>
      <c r="CA54" s="103">
        <f>BM54/BC54</f>
        <v>3.9480077895582825E-2</v>
      </c>
      <c r="CB54" s="41">
        <f t="shared" si="46"/>
        <v>0.2247887323943662</v>
      </c>
      <c r="CC54" s="42">
        <f t="shared" si="5"/>
        <v>0</v>
      </c>
      <c r="CD54" s="195" t="s">
        <v>107</v>
      </c>
      <c r="CE54" s="43"/>
      <c r="CF54" s="43"/>
      <c r="CG54" s="43"/>
      <c r="CH54" s="43"/>
      <c r="CI54" s="43"/>
      <c r="CJ54" s="43">
        <f>(BZ54-BY54)*100</f>
        <v>-8.3125689739127591</v>
      </c>
      <c r="CK54" s="110">
        <f>(CA54-BZ54)*100</f>
        <v>-24.289254317610038</v>
      </c>
      <c r="CL54" s="43">
        <f t="shared" si="47"/>
        <v>18.530865449878338</v>
      </c>
      <c r="CM54" s="562">
        <f t="shared" si="7"/>
        <v>-22.47887323943662</v>
      </c>
      <c r="CN54" s="263"/>
      <c r="CO54" s="41"/>
      <c r="CP54" s="41"/>
      <c r="CQ54" s="41">
        <f>AA54/Q54</f>
        <v>0</v>
      </c>
      <c r="CR54" s="41"/>
      <c r="CS54" s="103">
        <f>AC54/S54</f>
        <v>6.3492063492063489E-2</v>
      </c>
      <c r="CT54" s="41">
        <f>AD54/T54</f>
        <v>1.8518518518518517E-2</v>
      </c>
      <c r="CU54" s="42">
        <f t="shared" si="9"/>
        <v>0</v>
      </c>
      <c r="CV54" s="269">
        <f>AF54/S54</f>
        <v>0.12698412698412698</v>
      </c>
      <c r="CW54" s="41">
        <f>AG54/T54</f>
        <v>0</v>
      </c>
      <c r="CX54" s="42">
        <f t="shared" si="11"/>
        <v>0.97727272727272729</v>
      </c>
      <c r="CY54" s="269">
        <f>AI54/S54</f>
        <v>0.20634920634920634</v>
      </c>
      <c r="CZ54" s="41">
        <f>AJ54/T54</f>
        <v>9.2592592592592587E-2</v>
      </c>
      <c r="DA54" s="42">
        <f t="shared" si="13"/>
        <v>0.11363636363636363</v>
      </c>
      <c r="DB54" s="263">
        <f>(AC54+AF54+AI54)/S54</f>
        <v>0.3968253968253968</v>
      </c>
      <c r="DC54" s="41">
        <f>(AD54+AG54+AJ54)/T54</f>
        <v>0.1111111111111111</v>
      </c>
      <c r="DD54" s="42">
        <f t="shared" si="15"/>
        <v>1.0909090909090908</v>
      </c>
      <c r="DE54" s="549">
        <f t="shared" si="22"/>
        <v>-2.4015807873537201E-2</v>
      </c>
      <c r="DF54" s="549">
        <f t="shared" si="16"/>
        <v>-0.59259259259259256</v>
      </c>
      <c r="DG54" s="263"/>
      <c r="DH54" s="42" t="s">
        <v>192</v>
      </c>
      <c r="DI54" s="140" t="s">
        <v>192</v>
      </c>
      <c r="DJ54" s="173"/>
      <c r="DK54" s="189" t="s">
        <v>192</v>
      </c>
      <c r="DL54" s="94"/>
      <c r="DM54" s="94"/>
      <c r="DN54" s="173" t="s">
        <v>192</v>
      </c>
      <c r="DO54" s="189"/>
      <c r="DP54" s="94" t="s">
        <v>192</v>
      </c>
      <c r="DQ54" s="94"/>
      <c r="DR54" s="173" t="s">
        <v>192</v>
      </c>
      <c r="DS54" s="189"/>
      <c r="DT54" s="94" t="s">
        <v>192</v>
      </c>
      <c r="DU54" s="94"/>
      <c r="DV54" s="173" t="s">
        <v>192</v>
      </c>
    </row>
    <row r="55" spans="1:126" x14ac:dyDescent="0.25">
      <c r="A55" s="12">
        <v>29</v>
      </c>
      <c r="B55" s="44" t="s">
        <v>15</v>
      </c>
      <c r="C55" s="131"/>
      <c r="D55" s="45"/>
      <c r="E55" s="45"/>
      <c r="F55" s="45"/>
      <c r="G55" s="45"/>
      <c r="H55" s="77"/>
      <c r="I55" s="45"/>
      <c r="J55" s="544"/>
      <c r="K55" s="240"/>
      <c r="L55" s="45"/>
      <c r="M55" s="544"/>
      <c r="N55" s="243"/>
      <c r="O55" s="45"/>
      <c r="P55" s="45"/>
      <c r="Q55" s="45"/>
      <c r="R55" s="45"/>
      <c r="S55" s="77"/>
      <c r="T55" s="45"/>
      <c r="U55" s="544"/>
      <c r="V55" s="243"/>
      <c r="W55" s="45"/>
      <c r="X55" s="45"/>
      <c r="Y55" s="45"/>
      <c r="Z55" s="45"/>
      <c r="AA55" s="45"/>
      <c r="AB55" s="45"/>
      <c r="AC55" s="77"/>
      <c r="AD55" s="45"/>
      <c r="AE55" s="544"/>
      <c r="AF55" s="240"/>
      <c r="AG55" s="45"/>
      <c r="AH55" s="544"/>
      <c r="AI55" s="240"/>
      <c r="AJ55" s="45"/>
      <c r="AK55" s="544"/>
      <c r="AL55" s="249"/>
      <c r="AM55" s="45"/>
      <c r="AN55" s="156"/>
      <c r="AO55" s="156"/>
      <c r="AP55" s="156"/>
      <c r="AQ55" s="156"/>
      <c r="AR55" s="134"/>
      <c r="AS55" s="156"/>
      <c r="AT55" s="156"/>
      <c r="AU55" s="590"/>
      <c r="AV55" s="253"/>
      <c r="AW55" s="46"/>
      <c r="AX55" s="46"/>
      <c r="AY55" s="46"/>
      <c r="AZ55" s="46"/>
      <c r="BA55" s="46"/>
      <c r="BB55" s="136"/>
      <c r="BC55" s="46"/>
      <c r="BD55" s="46"/>
      <c r="BE55" s="580"/>
      <c r="BF55" s="253"/>
      <c r="BG55" s="46"/>
      <c r="BH55" s="46"/>
      <c r="BI55" s="46"/>
      <c r="BJ55" s="46"/>
      <c r="BK55" s="46"/>
      <c r="BL55" s="46"/>
      <c r="BM55" s="136"/>
      <c r="BN55" s="46"/>
      <c r="BO55" s="580"/>
      <c r="BP55" s="258"/>
      <c r="BQ55" s="46"/>
      <c r="BR55" s="580"/>
      <c r="BS55" s="557"/>
      <c r="BT55" s="264"/>
      <c r="BU55" s="47"/>
      <c r="BV55" s="47"/>
      <c r="BW55" s="47"/>
      <c r="BX55" s="47"/>
      <c r="BY55" s="47"/>
      <c r="BZ55" s="47"/>
      <c r="CA55" s="138"/>
      <c r="CB55" s="47"/>
      <c r="CC55" s="316"/>
      <c r="CD55" s="243" t="s">
        <v>107</v>
      </c>
      <c r="CE55" s="49"/>
      <c r="CF55" s="49"/>
      <c r="CG55" s="49"/>
      <c r="CH55" s="49"/>
      <c r="CI55" s="49"/>
      <c r="CJ55" s="49"/>
      <c r="CK55" s="143"/>
      <c r="CL55" s="49"/>
      <c r="CM55" s="565">
        <f t="shared" si="7"/>
        <v>0</v>
      </c>
      <c r="CN55" s="264"/>
      <c r="CO55" s="47"/>
      <c r="CP55" s="47"/>
      <c r="CQ55" s="47"/>
      <c r="CR55" s="47"/>
      <c r="CS55" s="138"/>
      <c r="CT55" s="47"/>
      <c r="CU55" s="48"/>
      <c r="CV55" s="270"/>
      <c r="CW55" s="47"/>
      <c r="CX55" s="48"/>
      <c r="CY55" s="270"/>
      <c r="CZ55" s="47"/>
      <c r="DA55" s="48"/>
      <c r="DB55" s="264"/>
      <c r="DC55" s="47"/>
      <c r="DD55" s="48"/>
      <c r="DE55" s="557"/>
      <c r="DF55" s="552"/>
      <c r="DG55" s="264"/>
      <c r="DH55" s="48"/>
      <c r="DI55" s="141"/>
      <c r="DJ55" s="174"/>
      <c r="DK55" s="190"/>
      <c r="DL55" s="166"/>
      <c r="DM55" s="166"/>
      <c r="DN55" s="174"/>
      <c r="DO55" s="190"/>
      <c r="DP55" s="166"/>
      <c r="DQ55" s="166"/>
      <c r="DR55" s="174"/>
      <c r="DS55" s="190"/>
      <c r="DT55" s="166"/>
      <c r="DU55" s="166"/>
      <c r="DV55" s="174"/>
    </row>
    <row r="56" spans="1:126" s="11" customFormat="1" ht="15.75" customHeight="1" x14ac:dyDescent="0.25">
      <c r="A56" s="328"/>
      <c r="B56" s="35" t="s">
        <v>137</v>
      </c>
      <c r="C56" s="36">
        <v>0</v>
      </c>
      <c r="D56" s="37">
        <v>0</v>
      </c>
      <c r="E56" s="37">
        <v>0</v>
      </c>
      <c r="F56" s="37">
        <v>0</v>
      </c>
      <c r="G56" s="37">
        <v>0</v>
      </c>
      <c r="H56" s="76">
        <v>0</v>
      </c>
      <c r="I56" s="37"/>
      <c r="J56" s="38">
        <v>0</v>
      </c>
      <c r="K56" s="239">
        <v>11</v>
      </c>
      <c r="L56" s="37"/>
      <c r="M56" s="38">
        <v>10</v>
      </c>
      <c r="N56" s="195">
        <v>28</v>
      </c>
      <c r="O56" s="37">
        <v>23</v>
      </c>
      <c r="P56" s="37">
        <v>16</v>
      </c>
      <c r="Q56" s="37">
        <v>19</v>
      </c>
      <c r="R56" s="37">
        <v>15</v>
      </c>
      <c r="S56" s="76">
        <v>19</v>
      </c>
      <c r="T56" s="37"/>
      <c r="U56" s="38">
        <v>12</v>
      </c>
      <c r="V56" s="195">
        <v>2</v>
      </c>
      <c r="W56" s="37">
        <v>0</v>
      </c>
      <c r="X56" s="37">
        <v>2</v>
      </c>
      <c r="Y56" s="37">
        <v>0</v>
      </c>
      <c r="Z56" s="37">
        <v>0</v>
      </c>
      <c r="AA56" s="37">
        <v>0</v>
      </c>
      <c r="AB56" s="37">
        <v>0</v>
      </c>
      <c r="AC56" s="76">
        <v>0</v>
      </c>
      <c r="AD56" s="37"/>
      <c r="AE56" s="38">
        <v>0</v>
      </c>
      <c r="AF56" s="239">
        <v>0</v>
      </c>
      <c r="AG56" s="37"/>
      <c r="AH56" s="38">
        <v>3</v>
      </c>
      <c r="AI56" s="239">
        <v>0</v>
      </c>
      <c r="AJ56" s="37"/>
      <c r="AK56" s="38">
        <v>5</v>
      </c>
      <c r="AL56" s="248">
        <v>41.163681481607959</v>
      </c>
      <c r="AM56" s="39">
        <v>41.163681481607959</v>
      </c>
      <c r="AN56" s="39">
        <v>46.243333845567186</v>
      </c>
      <c r="AO56" s="39">
        <v>43.326446633769869</v>
      </c>
      <c r="AP56" s="39">
        <v>43.326446633769869</v>
      </c>
      <c r="AQ56" s="39">
        <v>43.326446633769869</v>
      </c>
      <c r="AR56" s="78">
        <v>43.326446633769869</v>
      </c>
      <c r="AS56" s="39">
        <v>67.942128957717941</v>
      </c>
      <c r="AT56" s="37"/>
      <c r="AU56" s="38">
        <v>64.52</v>
      </c>
      <c r="AV56" s="252">
        <v>41059.811839431764</v>
      </c>
      <c r="AW56" s="226">
        <v>46428.307180949458</v>
      </c>
      <c r="AX56" s="226">
        <v>65470.600622648708</v>
      </c>
      <c r="AY56" s="226">
        <v>90335.285513457522</v>
      </c>
      <c r="AZ56" s="226">
        <v>58889.818498471839</v>
      </c>
      <c r="BA56" s="226">
        <v>80812.232144381662</v>
      </c>
      <c r="BB56" s="108">
        <v>148835.05216248057</v>
      </c>
      <c r="BC56" s="226">
        <v>147031.53368506726</v>
      </c>
      <c r="BD56" s="226"/>
      <c r="BE56" s="567">
        <v>127012.6</v>
      </c>
      <c r="BF56" s="252">
        <v>5801.0483719500744</v>
      </c>
      <c r="BG56" s="226">
        <v>826.68852197767796</v>
      </c>
      <c r="BH56" s="226">
        <v>3281.1423953193212</v>
      </c>
      <c r="BI56" s="226">
        <v>1872.4993027928128</v>
      </c>
      <c r="BJ56" s="226">
        <v>3157.3525477942644</v>
      </c>
      <c r="BK56" s="226">
        <v>7636.45340663969</v>
      </c>
      <c r="BL56" s="226">
        <v>2923.8165975150964</v>
      </c>
      <c r="BM56" s="108">
        <v>6921.7733535950274</v>
      </c>
      <c r="BN56" s="226"/>
      <c r="BO56" s="567">
        <v>3870.43</v>
      </c>
      <c r="BP56" s="257">
        <v>7702.5031160892659</v>
      </c>
      <c r="BQ56" s="226"/>
      <c r="BR56" s="567">
        <v>8922.6200000000008</v>
      </c>
      <c r="BS56" s="572"/>
      <c r="BT56" s="263">
        <f>BF56/AV56</f>
        <v>0.14128287763800809</v>
      </c>
      <c r="BU56" s="41">
        <f>BG56/AW56</f>
        <v>1.7805700275819795E-2</v>
      </c>
      <c r="BV56" s="41">
        <f>BH56/AX56</f>
        <v>5.0116271488492382E-2</v>
      </c>
      <c r="BW56" s="41">
        <f t="shared" ref="BW56" si="70">BI56/AY56</f>
        <v>2.0728326612903226E-2</v>
      </c>
      <c r="BX56" s="41">
        <f t="shared" ref="BX56" si="71">BJ56/AZ56</f>
        <v>5.3614574272736061E-2</v>
      </c>
      <c r="BY56" s="41">
        <f t="shared" ref="BY56:CA57" si="72">BK56/BA56</f>
        <v>9.4496256371141479E-2</v>
      </c>
      <c r="BZ56" s="41">
        <f t="shared" si="72"/>
        <v>1.9644677480431277E-2</v>
      </c>
      <c r="CA56" s="103">
        <f t="shared" si="72"/>
        <v>4.7076794889598657E-2</v>
      </c>
      <c r="CB56" s="41"/>
      <c r="CC56" s="42">
        <f t="shared" si="5"/>
        <v>3.0472803485638428E-2</v>
      </c>
      <c r="CD56" s="195"/>
      <c r="CE56" s="43">
        <f t="shared" ref="CE56:CK56" si="73">(BU56-BT56)*100</f>
        <v>-12.347717736218829</v>
      </c>
      <c r="CF56" s="43">
        <f t="shared" si="73"/>
        <v>3.2310571212672583</v>
      </c>
      <c r="CG56" s="43">
        <f t="shared" si="73"/>
        <v>-2.9387944875589156</v>
      </c>
      <c r="CH56" s="43">
        <f t="shared" si="73"/>
        <v>3.2886247659832835</v>
      </c>
      <c r="CI56" s="43">
        <f t="shared" si="73"/>
        <v>4.0881682098405419</v>
      </c>
      <c r="CJ56" s="43">
        <f t="shared" si="73"/>
        <v>-7.4851578890710204</v>
      </c>
      <c r="CK56" s="110">
        <f t="shared" si="73"/>
        <v>2.7432117409167378</v>
      </c>
      <c r="CL56" s="43"/>
      <c r="CM56" s="562">
        <f t="shared" si="7"/>
        <v>3.0472803485638429</v>
      </c>
      <c r="CN56" s="263">
        <f t="shared" ref="CN56:CS56" si="74">X56/N56</f>
        <v>7.1428571428571425E-2</v>
      </c>
      <c r="CO56" s="41">
        <f t="shared" si="74"/>
        <v>0</v>
      </c>
      <c r="CP56" s="41">
        <f t="shared" si="74"/>
        <v>0</v>
      </c>
      <c r="CQ56" s="41">
        <f t="shared" si="74"/>
        <v>0</v>
      </c>
      <c r="CR56" s="41">
        <f t="shared" si="74"/>
        <v>0</v>
      </c>
      <c r="CS56" s="103">
        <f t="shared" si="74"/>
        <v>0</v>
      </c>
      <c r="CT56" s="41"/>
      <c r="CU56" s="42">
        <f t="shared" si="9"/>
        <v>0</v>
      </c>
      <c r="CV56" s="269">
        <f>AF56/S56</f>
        <v>0</v>
      </c>
      <c r="CW56" s="41"/>
      <c r="CX56" s="42">
        <f t="shared" si="11"/>
        <v>0.25</v>
      </c>
      <c r="CY56" s="269">
        <f>AI56/S56</f>
        <v>0</v>
      </c>
      <c r="CZ56" s="41"/>
      <c r="DA56" s="42">
        <f t="shared" si="13"/>
        <v>0.41666666666666669</v>
      </c>
      <c r="DB56" s="269">
        <f>(AC56+AF56+AI56)/S56</f>
        <v>0</v>
      </c>
      <c r="DC56" s="41"/>
      <c r="DD56" s="42">
        <f t="shared" si="15"/>
        <v>0.66666666666666663</v>
      </c>
      <c r="DE56" s="549"/>
      <c r="DF56" s="549"/>
      <c r="DG56" s="263" t="s">
        <v>192</v>
      </c>
      <c r="DH56" s="42"/>
      <c r="DI56" s="140" t="s">
        <v>192</v>
      </c>
      <c r="DJ56" s="173"/>
      <c r="DK56" s="189" t="s">
        <v>192</v>
      </c>
      <c r="DL56" s="94"/>
      <c r="DM56" s="94"/>
      <c r="DN56" s="173" t="s">
        <v>192</v>
      </c>
      <c r="DO56" s="189"/>
      <c r="DP56" s="94"/>
      <c r="DQ56" s="94"/>
      <c r="DR56" s="173"/>
      <c r="DS56" s="189"/>
      <c r="DT56" s="94" t="s">
        <v>192</v>
      </c>
      <c r="DU56" s="94"/>
      <c r="DV56" s="173" t="s">
        <v>192</v>
      </c>
    </row>
    <row r="57" spans="1:126" s="8" customFormat="1" x14ac:dyDescent="0.25">
      <c r="A57" s="7"/>
      <c r="B57" s="21" t="s">
        <v>144</v>
      </c>
      <c r="C57" s="22"/>
      <c r="D57" s="23"/>
      <c r="E57" s="23"/>
      <c r="F57" s="23">
        <v>3</v>
      </c>
      <c r="G57" s="23">
        <v>0</v>
      </c>
      <c r="H57" s="51">
        <v>0</v>
      </c>
      <c r="I57" s="23"/>
      <c r="J57" s="24"/>
      <c r="K57" s="237">
        <v>3</v>
      </c>
      <c r="L57" s="23"/>
      <c r="M57" s="24"/>
      <c r="N57" s="242"/>
      <c r="O57" s="23"/>
      <c r="P57" s="23"/>
      <c r="Q57" s="23">
        <v>13</v>
      </c>
      <c r="R57" s="23">
        <v>11</v>
      </c>
      <c r="S57" s="51">
        <v>8</v>
      </c>
      <c r="T57" s="23"/>
      <c r="U57" s="24"/>
      <c r="V57" s="242"/>
      <c r="W57" s="23"/>
      <c r="X57" s="23"/>
      <c r="Y57" s="23"/>
      <c r="Z57" s="23"/>
      <c r="AA57" s="23">
        <v>3</v>
      </c>
      <c r="AB57" s="23">
        <v>0</v>
      </c>
      <c r="AC57" s="51">
        <v>0</v>
      </c>
      <c r="AD57" s="23"/>
      <c r="AE57" s="24"/>
      <c r="AF57" s="237">
        <v>0</v>
      </c>
      <c r="AG57" s="23"/>
      <c r="AH57" s="24"/>
      <c r="AI57" s="237">
        <v>0</v>
      </c>
      <c r="AJ57" s="23"/>
      <c r="AK57" s="24"/>
      <c r="AL57" s="246"/>
      <c r="AM57" s="50"/>
      <c r="AN57" s="50"/>
      <c r="AO57" s="50"/>
      <c r="AP57" s="50"/>
      <c r="AQ57" s="50">
        <v>37.293470156686645</v>
      </c>
      <c r="AR57" s="80">
        <v>40.950250710013037</v>
      </c>
      <c r="AS57" s="50">
        <v>39.598522489911836</v>
      </c>
      <c r="AT57" s="50"/>
      <c r="AU57" s="583"/>
      <c r="AV57" s="250"/>
      <c r="AW57" s="25"/>
      <c r="AX57" s="25"/>
      <c r="AY57" s="25"/>
      <c r="AZ57" s="25"/>
      <c r="BA57" s="25">
        <v>30100.483207266894</v>
      </c>
      <c r="BB57" s="97">
        <v>29709.57763473173</v>
      </c>
      <c r="BC57" s="25">
        <v>33376.802067148164</v>
      </c>
      <c r="BD57" s="25"/>
      <c r="BE57" s="568"/>
      <c r="BF57" s="250"/>
      <c r="BG57" s="25"/>
      <c r="BH57" s="25"/>
      <c r="BI57" s="25"/>
      <c r="BJ57" s="25"/>
      <c r="BK57" s="25">
        <v>6792.9607685784376</v>
      </c>
      <c r="BL57" s="25">
        <v>2020.9617475142429</v>
      </c>
      <c r="BM57" s="97">
        <v>2213.3482450299089</v>
      </c>
      <c r="BN57" s="25"/>
      <c r="BO57" s="568"/>
      <c r="BP57" s="221">
        <v>6237.9269326867807</v>
      </c>
      <c r="BQ57" s="25"/>
      <c r="BR57" s="568"/>
      <c r="BS57" s="573"/>
      <c r="BT57" s="261"/>
      <c r="BU57" s="27"/>
      <c r="BV57" s="27"/>
      <c r="BW57" s="27"/>
      <c r="BX57" s="27"/>
      <c r="BY57" s="27">
        <f t="shared" si="72"/>
        <v>0.22567613688468871</v>
      </c>
      <c r="BZ57" s="27">
        <f t="shared" si="72"/>
        <v>6.8023913781650486E-2</v>
      </c>
      <c r="CA57" s="98">
        <f t="shared" si="72"/>
        <v>6.631396982182558E-2</v>
      </c>
      <c r="CB57" s="27"/>
      <c r="CC57" s="28"/>
      <c r="CD57" s="242"/>
      <c r="CE57" s="29"/>
      <c r="CF57" s="29"/>
      <c r="CG57" s="29"/>
      <c r="CH57" s="29"/>
      <c r="CI57" s="29"/>
      <c r="CJ57" s="29">
        <f>(BZ57-BY57)*100</f>
        <v>-15.765222310303823</v>
      </c>
      <c r="CK57" s="99">
        <f>(CA57-BZ57)*100</f>
        <v>-0.17099439598249055</v>
      </c>
      <c r="CL57" s="29"/>
      <c r="CM57" s="560">
        <f t="shared" si="7"/>
        <v>0</v>
      </c>
      <c r="CN57" s="261"/>
      <c r="CO57" s="27"/>
      <c r="CP57" s="27"/>
      <c r="CQ57" s="27">
        <f>AA57/Q57</f>
        <v>0.23076923076923078</v>
      </c>
      <c r="CR57" s="27">
        <f>AB57/R57</f>
        <v>0</v>
      </c>
      <c r="CS57" s="98">
        <f>AC57/S57</f>
        <v>0</v>
      </c>
      <c r="CT57" s="27"/>
      <c r="CU57" s="28"/>
      <c r="CV57" s="267">
        <f>AF57/S57</f>
        <v>0</v>
      </c>
      <c r="CW57" s="27"/>
      <c r="CX57" s="28"/>
      <c r="CY57" s="267">
        <f>AI57/S57</f>
        <v>0</v>
      </c>
      <c r="CZ57" s="27"/>
      <c r="DA57" s="28"/>
      <c r="DB57" s="267">
        <f>(AC57+AF57+AI57)/S57</f>
        <v>0</v>
      </c>
      <c r="DC57" s="27"/>
      <c r="DD57" s="28"/>
      <c r="DE57" s="159"/>
      <c r="DF57" s="159"/>
      <c r="DG57" s="261"/>
      <c r="DH57" s="28" t="s">
        <v>192</v>
      </c>
      <c r="DI57" s="26"/>
      <c r="DJ57" s="171" t="s">
        <v>192</v>
      </c>
      <c r="DK57" s="187"/>
      <c r="DL57" s="165" t="s">
        <v>192</v>
      </c>
      <c r="DM57" s="165"/>
      <c r="DN57" s="171" t="s">
        <v>192</v>
      </c>
      <c r="DO57" s="187"/>
      <c r="DP57" s="165"/>
      <c r="DQ57" s="165"/>
      <c r="DR57" s="171"/>
      <c r="DS57" s="187"/>
      <c r="DT57" s="165"/>
      <c r="DU57" s="165"/>
      <c r="DV57" s="171"/>
    </row>
    <row r="58" spans="1:126" s="11" customFormat="1" x14ac:dyDescent="0.25">
      <c r="A58" s="10"/>
      <c r="B58" s="35" t="s">
        <v>145</v>
      </c>
      <c r="C58" s="36"/>
      <c r="D58" s="37"/>
      <c r="E58" s="37"/>
      <c r="F58" s="37">
        <v>5</v>
      </c>
      <c r="G58" s="37">
        <v>5</v>
      </c>
      <c r="H58" s="76"/>
      <c r="I58" s="37"/>
      <c r="J58" s="38"/>
      <c r="K58" s="239"/>
      <c r="L58" s="37"/>
      <c r="M58" s="38"/>
      <c r="N58" s="195"/>
      <c r="O58" s="37"/>
      <c r="P58" s="37"/>
      <c r="Q58" s="37">
        <v>25</v>
      </c>
      <c r="R58" s="37">
        <v>32</v>
      </c>
      <c r="S58" s="76"/>
      <c r="T58" s="37"/>
      <c r="U58" s="38"/>
      <c r="V58" s="195"/>
      <c r="W58" s="37"/>
      <c r="X58" s="37"/>
      <c r="Y58" s="37"/>
      <c r="Z58" s="37"/>
      <c r="AA58" s="37">
        <v>8</v>
      </c>
      <c r="AB58" s="37">
        <v>0</v>
      </c>
      <c r="AC58" s="76"/>
      <c r="AD58" s="37"/>
      <c r="AE58" s="38"/>
      <c r="AF58" s="239"/>
      <c r="AG58" s="37"/>
      <c r="AH58" s="38"/>
      <c r="AI58" s="239"/>
      <c r="AJ58" s="37"/>
      <c r="AK58" s="38"/>
      <c r="AL58" s="248"/>
      <c r="AM58" s="39"/>
      <c r="AN58" s="39"/>
      <c r="AO58" s="39"/>
      <c r="AP58" s="39"/>
      <c r="AQ58" s="39">
        <v>51.394129800058053</v>
      </c>
      <c r="AR58" s="78">
        <v>53.073118536604795</v>
      </c>
      <c r="AS58" s="39"/>
      <c r="AT58" s="39"/>
      <c r="AU58" s="587"/>
      <c r="AV58" s="252"/>
      <c r="AW58" s="40"/>
      <c r="AX58" s="40"/>
      <c r="AY58" s="40"/>
      <c r="AZ58" s="40"/>
      <c r="BA58" s="40">
        <v>67824.343629233757</v>
      </c>
      <c r="BB58" s="108">
        <v>60450.481215246349</v>
      </c>
      <c r="BC58" s="226"/>
      <c r="BD58" s="226"/>
      <c r="BE58" s="567"/>
      <c r="BF58" s="252"/>
      <c r="BG58" s="40"/>
      <c r="BH58" s="40"/>
      <c r="BI58" s="40"/>
      <c r="BJ58" s="40"/>
      <c r="BK58" s="40">
        <v>22269.38093693263</v>
      </c>
      <c r="BL58" s="40">
        <v>7706.5013858771435</v>
      </c>
      <c r="BM58" s="108"/>
      <c r="BN58" s="226"/>
      <c r="BO58" s="567"/>
      <c r="BP58" s="257"/>
      <c r="BQ58" s="226"/>
      <c r="BR58" s="567"/>
      <c r="BS58" s="575"/>
      <c r="BT58" s="263"/>
      <c r="BU58" s="41"/>
      <c r="BV58" s="41"/>
      <c r="BW58" s="41"/>
      <c r="BX58" s="41"/>
      <c r="BY58" s="41">
        <f>BK58/BA58</f>
        <v>0.32833905564452887</v>
      </c>
      <c r="BZ58" s="41">
        <f>BL58/BB58</f>
        <v>0.12748453330646886</v>
      </c>
      <c r="CA58" s="103"/>
      <c r="CB58" s="41"/>
      <c r="CC58" s="42"/>
      <c r="CD58" s="195"/>
      <c r="CE58" s="43"/>
      <c r="CF58" s="43"/>
      <c r="CG58" s="43"/>
      <c r="CH58" s="43"/>
      <c r="CI58" s="43"/>
      <c r="CJ58" s="43">
        <f>(BZ58-BY58)*100</f>
        <v>-20.085452233806002</v>
      </c>
      <c r="CK58" s="110"/>
      <c r="CL58" s="43"/>
      <c r="CM58" s="562">
        <f t="shared" si="7"/>
        <v>0</v>
      </c>
      <c r="CN58" s="263"/>
      <c r="CO58" s="41"/>
      <c r="CP58" s="41"/>
      <c r="CQ58" s="41">
        <f>AA58/Q58</f>
        <v>0.32</v>
      </c>
      <c r="CR58" s="41">
        <f>AB58/R58</f>
        <v>0</v>
      </c>
      <c r="CS58" s="103"/>
      <c r="CT58" s="103"/>
      <c r="CU58" s="42"/>
      <c r="CV58" s="269"/>
      <c r="CW58" s="103"/>
      <c r="CX58" s="42"/>
      <c r="CY58" s="269"/>
      <c r="CZ58" s="41"/>
      <c r="DA58" s="42"/>
      <c r="DB58" s="263"/>
      <c r="DC58" s="41"/>
      <c r="DD58" s="42"/>
      <c r="DE58" s="549"/>
      <c r="DF58" s="549"/>
      <c r="DG58" s="263"/>
      <c r="DH58" s="42" t="s">
        <v>192</v>
      </c>
      <c r="DI58" s="140"/>
      <c r="DJ58" s="173" t="s">
        <v>192</v>
      </c>
      <c r="DK58" s="189"/>
      <c r="DL58" s="94"/>
      <c r="DM58" s="94"/>
      <c r="DN58" s="173"/>
      <c r="DO58" s="189"/>
      <c r="DP58" s="94"/>
      <c r="DQ58" s="94"/>
      <c r="DR58" s="173"/>
      <c r="DS58" s="189"/>
      <c r="DT58" s="94"/>
      <c r="DU58" s="94"/>
      <c r="DV58" s="173"/>
    </row>
    <row r="59" spans="1:126" s="19" customFormat="1" x14ac:dyDescent="0.25">
      <c r="A59" s="327"/>
      <c r="B59" s="14" t="s">
        <v>136</v>
      </c>
      <c r="C59" s="2">
        <v>0</v>
      </c>
      <c r="D59" s="3">
        <v>5</v>
      </c>
      <c r="E59" s="3">
        <v>5</v>
      </c>
      <c r="F59" s="3"/>
      <c r="G59" s="3"/>
      <c r="H59" s="75">
        <v>5</v>
      </c>
      <c r="I59" s="3"/>
      <c r="J59" s="4">
        <v>5</v>
      </c>
      <c r="K59" s="238">
        <v>0</v>
      </c>
      <c r="L59" s="3"/>
      <c r="M59" s="4">
        <v>0</v>
      </c>
      <c r="N59" s="194">
        <v>0</v>
      </c>
      <c r="O59" s="3">
        <v>16</v>
      </c>
      <c r="P59" s="3">
        <v>25</v>
      </c>
      <c r="Q59" s="3"/>
      <c r="R59" s="3"/>
      <c r="S59" s="75">
        <v>27</v>
      </c>
      <c r="T59" s="3"/>
      <c r="U59" s="4">
        <v>17</v>
      </c>
      <c r="V59" s="194">
        <v>0</v>
      </c>
      <c r="W59" s="3">
        <v>0</v>
      </c>
      <c r="X59" s="3">
        <v>0</v>
      </c>
      <c r="Y59" s="3">
        <v>0</v>
      </c>
      <c r="Z59" s="3">
        <v>0</v>
      </c>
      <c r="AA59" s="3"/>
      <c r="AB59" s="3"/>
      <c r="AC59" s="75">
        <v>0</v>
      </c>
      <c r="AD59" s="3"/>
      <c r="AE59" s="4">
        <v>6</v>
      </c>
      <c r="AF59" s="238">
        <v>0</v>
      </c>
      <c r="AG59" s="3"/>
      <c r="AH59" s="4">
        <v>0</v>
      </c>
      <c r="AI59" s="238">
        <v>2</v>
      </c>
      <c r="AJ59" s="3"/>
      <c r="AK59" s="4">
        <v>3</v>
      </c>
      <c r="AL59" s="247">
        <v>26.949192093385925</v>
      </c>
      <c r="AM59" s="30">
        <v>42.245064057688914</v>
      </c>
      <c r="AN59" s="30">
        <v>51.394129800058053</v>
      </c>
      <c r="AO59" s="30">
        <v>51.394129800058053</v>
      </c>
      <c r="AP59" s="30">
        <v>51.394129800058053</v>
      </c>
      <c r="AQ59" s="30"/>
      <c r="AR59" s="79"/>
      <c r="AS59" s="30">
        <v>53.073118536604795</v>
      </c>
      <c r="AT59" s="30"/>
      <c r="AU59" s="584">
        <v>57.9</v>
      </c>
      <c r="AV59" s="251"/>
      <c r="AW59" s="16"/>
      <c r="AX59" s="16"/>
      <c r="AY59" s="16">
        <v>57390.111610064829</v>
      </c>
      <c r="AZ59" s="16">
        <v>66372.701350589923</v>
      </c>
      <c r="BA59" s="16"/>
      <c r="BB59" s="117"/>
      <c r="BC59" s="16">
        <v>66491.070056516473</v>
      </c>
      <c r="BD59" s="16"/>
      <c r="BE59" s="578">
        <v>60181.02</v>
      </c>
      <c r="BF59" s="251"/>
      <c r="BG59" s="16"/>
      <c r="BH59" s="16"/>
      <c r="BI59" s="16">
        <v>4500.5435370316618</v>
      </c>
      <c r="BJ59" s="16">
        <v>10644.50401534425</v>
      </c>
      <c r="BK59" s="16"/>
      <c r="BL59" s="16"/>
      <c r="BM59" s="117">
        <v>8047.2364983693897</v>
      </c>
      <c r="BN59" s="16"/>
      <c r="BO59" s="578">
        <v>7221.72</v>
      </c>
      <c r="BP59" s="256">
        <v>26612.910569660959</v>
      </c>
      <c r="BQ59" s="16"/>
      <c r="BR59" s="578">
        <v>22928.560000000001</v>
      </c>
      <c r="BS59" s="571"/>
      <c r="BT59" s="262"/>
      <c r="BU59" s="32"/>
      <c r="BV59" s="32"/>
      <c r="BW59" s="32">
        <f>BI59/AY59</f>
        <v>7.8420191401795014E-2</v>
      </c>
      <c r="BX59" s="32">
        <f>BJ59/AZ59</f>
        <v>0.16037472935022618</v>
      </c>
      <c r="BY59" s="32"/>
      <c r="BZ59" s="32"/>
      <c r="CA59" s="118">
        <f t="shared" ref="CA59" si="75">BM59/BC59</f>
        <v>0.12102732730168655</v>
      </c>
      <c r="CB59" s="32"/>
      <c r="CC59" s="33">
        <f t="shared" si="5"/>
        <v>0.11999996012031701</v>
      </c>
      <c r="CD59" s="194"/>
      <c r="CE59" s="34"/>
      <c r="CF59" s="34"/>
      <c r="CG59" s="34"/>
      <c r="CH59" s="34">
        <f>(BX59-BW59)*100</f>
        <v>8.1954537948431163</v>
      </c>
      <c r="CI59" s="34"/>
      <c r="CJ59" s="34"/>
      <c r="CK59" s="119"/>
      <c r="CL59" s="34"/>
      <c r="CM59" s="561">
        <f t="shared" si="7"/>
        <v>11.999996012031701</v>
      </c>
      <c r="CN59" s="262"/>
      <c r="CO59" s="32">
        <f>Y59/O59</f>
        <v>0</v>
      </c>
      <c r="CP59" s="32">
        <f>Z59/P59</f>
        <v>0</v>
      </c>
      <c r="CQ59" s="32"/>
      <c r="CR59" s="32"/>
      <c r="CS59" s="118">
        <f>AC59/S59</f>
        <v>0</v>
      </c>
      <c r="CT59" s="3"/>
      <c r="CU59" s="33">
        <f t="shared" si="9"/>
        <v>0.35294117647058826</v>
      </c>
      <c r="CV59" s="268">
        <f>AF59/S59</f>
        <v>0</v>
      </c>
      <c r="CW59" s="32"/>
      <c r="CX59" s="33">
        <f t="shared" si="11"/>
        <v>0</v>
      </c>
      <c r="CY59" s="268">
        <f>AI59/S59</f>
        <v>7.407407407407407E-2</v>
      </c>
      <c r="CZ59" s="32"/>
      <c r="DA59" s="33">
        <f t="shared" si="13"/>
        <v>0.17647058823529413</v>
      </c>
      <c r="DB59" s="268">
        <f>(AC59+AF59+AI59)/S59</f>
        <v>7.407407407407407E-2</v>
      </c>
      <c r="DC59" s="32"/>
      <c r="DD59" s="33">
        <f t="shared" si="15"/>
        <v>0.52941176470588236</v>
      </c>
      <c r="DE59" s="548"/>
      <c r="DF59" s="548"/>
      <c r="DG59" s="262"/>
      <c r="DH59" s="33"/>
      <c r="DI59" s="31"/>
      <c r="DJ59" s="176"/>
      <c r="DK59" s="192"/>
      <c r="DL59" s="3" t="s">
        <v>192</v>
      </c>
      <c r="DM59" s="3"/>
      <c r="DN59" s="4" t="s">
        <v>192</v>
      </c>
      <c r="DO59" s="192"/>
      <c r="DP59" s="3"/>
      <c r="DQ59" s="3"/>
      <c r="DR59" s="4"/>
      <c r="DS59" s="192"/>
      <c r="DT59" s="3" t="s">
        <v>192</v>
      </c>
      <c r="DU59" s="3"/>
      <c r="DV59" s="4" t="s">
        <v>192</v>
      </c>
    </row>
    <row r="60" spans="1:126" s="11" customFormat="1" x14ac:dyDescent="0.25">
      <c r="A60" s="328">
        <v>30</v>
      </c>
      <c r="B60" s="35" t="s">
        <v>16</v>
      </c>
      <c r="C60" s="36"/>
      <c r="D60" s="37"/>
      <c r="E60" s="37"/>
      <c r="F60" s="37">
        <v>0</v>
      </c>
      <c r="G60" s="37"/>
      <c r="H60" s="76"/>
      <c r="I60" s="37"/>
      <c r="J60" s="38">
        <v>0</v>
      </c>
      <c r="K60" s="239"/>
      <c r="L60" s="37"/>
      <c r="M60" s="38">
        <v>8</v>
      </c>
      <c r="N60" s="195"/>
      <c r="O60" s="37"/>
      <c r="P60" s="37"/>
      <c r="Q60" s="37">
        <v>40</v>
      </c>
      <c r="R60" s="37"/>
      <c r="S60" s="76"/>
      <c r="T60" s="37"/>
      <c r="U60" s="38">
        <v>54</v>
      </c>
      <c r="V60" s="195"/>
      <c r="W60" s="37"/>
      <c r="X60" s="37"/>
      <c r="Y60" s="37"/>
      <c r="Z60" s="37"/>
      <c r="AA60" s="37">
        <v>38</v>
      </c>
      <c r="AB60" s="37"/>
      <c r="AC60" s="76"/>
      <c r="AD60" s="37"/>
      <c r="AE60" s="38">
        <v>2</v>
      </c>
      <c r="AF60" s="239"/>
      <c r="AG60" s="37"/>
      <c r="AH60" s="38">
        <v>5</v>
      </c>
      <c r="AI60" s="239"/>
      <c r="AJ60" s="37"/>
      <c r="AK60" s="38">
        <v>2</v>
      </c>
      <c r="AL60" s="248"/>
      <c r="AM60" s="39"/>
      <c r="AN60" s="39"/>
      <c r="AO60" s="39"/>
      <c r="AP60" s="39"/>
      <c r="AQ60" s="39">
        <v>60.358222207044925</v>
      </c>
      <c r="AR60" s="78"/>
      <c r="AS60" s="39"/>
      <c r="AT60" s="39"/>
      <c r="AU60" s="587">
        <v>76</v>
      </c>
      <c r="AV60" s="252"/>
      <c r="AW60" s="226"/>
      <c r="AX60" s="226"/>
      <c r="AY60" s="226"/>
      <c r="AZ60" s="226"/>
      <c r="BA60" s="226">
        <v>69707.912874713293</v>
      </c>
      <c r="BB60" s="108"/>
      <c r="BC60" s="226"/>
      <c r="BD60" s="226"/>
      <c r="BE60" s="567">
        <v>72518.25</v>
      </c>
      <c r="BF60" s="252"/>
      <c r="BG60" s="226"/>
      <c r="BH60" s="226"/>
      <c r="BI60" s="226"/>
      <c r="BJ60" s="226"/>
      <c r="BK60" s="226">
        <v>18993.915800137733</v>
      </c>
      <c r="BL60" s="226"/>
      <c r="BM60" s="108"/>
      <c r="BN60" s="226"/>
      <c r="BO60" s="567">
        <v>14852.58</v>
      </c>
      <c r="BP60" s="257"/>
      <c r="BQ60" s="226"/>
      <c r="BR60" s="567">
        <v>26238.26</v>
      </c>
      <c r="BS60" s="549"/>
      <c r="BT60" s="263"/>
      <c r="BU60" s="41"/>
      <c r="BV60" s="41"/>
      <c r="BW60" s="41"/>
      <c r="BX60" s="41"/>
      <c r="BY60" s="41">
        <f t="shared" ref="BY60:BY66" si="76">BK60/BA60</f>
        <v>0.2724786185217693</v>
      </c>
      <c r="BZ60" s="41"/>
      <c r="CA60" s="103"/>
      <c r="CB60" s="41"/>
      <c r="CC60" s="42"/>
      <c r="CD60" s="195" t="s">
        <v>107</v>
      </c>
      <c r="CE60" s="43"/>
      <c r="CF60" s="43"/>
      <c r="CG60" s="43"/>
      <c r="CH60" s="43"/>
      <c r="CI60" s="43"/>
      <c r="CJ60" s="43"/>
      <c r="CK60" s="110"/>
      <c r="CL60" s="43"/>
      <c r="CM60" s="562"/>
      <c r="CN60" s="263"/>
      <c r="CO60" s="41"/>
      <c r="CP60" s="41"/>
      <c r="CQ60" s="41">
        <f t="shared" ref="CQ60:CQ66" si="77">AA60/Q60</f>
        <v>0.95</v>
      </c>
      <c r="CR60" s="41"/>
      <c r="CS60" s="103"/>
      <c r="CT60" s="286"/>
      <c r="CU60" s="42"/>
      <c r="CV60" s="269"/>
      <c r="CW60" s="41"/>
      <c r="CX60" s="42"/>
      <c r="CY60" s="263"/>
      <c r="CZ60" s="41"/>
      <c r="DA60" s="42">
        <f t="shared" si="13"/>
        <v>3.7037037037037035E-2</v>
      </c>
      <c r="DB60" s="263"/>
      <c r="DC60" s="41"/>
      <c r="DD60" s="42">
        <f t="shared" si="15"/>
        <v>0.16666666666666666</v>
      </c>
      <c r="DE60" s="549"/>
      <c r="DF60" s="549"/>
      <c r="DG60" s="263"/>
      <c r="DH60" s="42" t="s">
        <v>192</v>
      </c>
      <c r="DI60" s="140"/>
      <c r="DJ60" s="173"/>
      <c r="DK60" s="189"/>
      <c r="DL60" s="94"/>
      <c r="DM60" s="94"/>
      <c r="DN60" s="173"/>
      <c r="DO60" s="189"/>
      <c r="DP60" s="94"/>
      <c r="DQ60" s="94"/>
      <c r="DR60" s="173"/>
      <c r="DS60" s="189"/>
      <c r="DT60" s="94"/>
      <c r="DU60" s="94"/>
      <c r="DV60" s="173"/>
    </row>
    <row r="61" spans="1:126" s="11" customFormat="1" x14ac:dyDescent="0.25">
      <c r="A61" s="328">
        <v>31</v>
      </c>
      <c r="B61" s="35" t="s">
        <v>17</v>
      </c>
      <c r="C61" s="36"/>
      <c r="D61" s="37"/>
      <c r="E61" s="37"/>
      <c r="F61" s="37">
        <v>0</v>
      </c>
      <c r="G61" s="37"/>
      <c r="H61" s="76"/>
      <c r="I61" s="37">
        <v>0</v>
      </c>
      <c r="J61" s="38">
        <v>0</v>
      </c>
      <c r="K61" s="239"/>
      <c r="L61" s="37">
        <v>13</v>
      </c>
      <c r="M61" s="38">
        <v>13</v>
      </c>
      <c r="N61" s="195"/>
      <c r="O61" s="37"/>
      <c r="P61" s="37"/>
      <c r="Q61" s="37">
        <v>30</v>
      </c>
      <c r="R61" s="37"/>
      <c r="S61" s="76"/>
      <c r="T61" s="37">
        <v>25</v>
      </c>
      <c r="U61" s="38">
        <v>23</v>
      </c>
      <c r="V61" s="195"/>
      <c r="W61" s="37"/>
      <c r="X61" s="37"/>
      <c r="Y61" s="37"/>
      <c r="Z61" s="37"/>
      <c r="AA61" s="37">
        <v>0</v>
      </c>
      <c r="AB61" s="37"/>
      <c r="AC61" s="76"/>
      <c r="AD61" s="37">
        <v>0</v>
      </c>
      <c r="AE61" s="38">
        <v>0</v>
      </c>
      <c r="AF61" s="239"/>
      <c r="AG61" s="37">
        <v>5</v>
      </c>
      <c r="AH61" s="38">
        <v>0</v>
      </c>
      <c r="AI61" s="239"/>
      <c r="AJ61" s="37">
        <v>3</v>
      </c>
      <c r="AK61" s="38">
        <v>3</v>
      </c>
      <c r="AL61" s="248"/>
      <c r="AM61" s="39"/>
      <c r="AN61" s="39"/>
      <c r="AO61" s="39"/>
      <c r="AP61" s="39"/>
      <c r="AQ61" s="39">
        <v>54.695192400726235</v>
      </c>
      <c r="AR61" s="78"/>
      <c r="AS61" s="39"/>
      <c r="AT61" s="39">
        <v>73.97</v>
      </c>
      <c r="AU61" s="587">
        <v>72.94</v>
      </c>
      <c r="AV61" s="252"/>
      <c r="AW61" s="226"/>
      <c r="AX61" s="226"/>
      <c r="AY61" s="226"/>
      <c r="AZ61" s="226"/>
      <c r="BA61" s="226">
        <v>77390.211211091577</v>
      </c>
      <c r="BB61" s="108"/>
      <c r="BC61" s="226"/>
      <c r="BD61" s="226">
        <v>67167</v>
      </c>
      <c r="BE61" s="567">
        <v>69863.11</v>
      </c>
      <c r="BF61" s="252"/>
      <c r="BG61" s="226"/>
      <c r="BH61" s="226"/>
      <c r="BI61" s="226"/>
      <c r="BJ61" s="226"/>
      <c r="BK61" s="226">
        <v>10031.886557276282</v>
      </c>
      <c r="BL61" s="226"/>
      <c r="BM61" s="108"/>
      <c r="BN61" s="226">
        <v>7646.1</v>
      </c>
      <c r="BO61" s="567">
        <v>7032.6</v>
      </c>
      <c r="BP61" s="257"/>
      <c r="BQ61" s="226">
        <v>3721.3</v>
      </c>
      <c r="BR61" s="567">
        <v>13809.67</v>
      </c>
      <c r="BS61" s="549">
        <f t="shared" si="3"/>
        <v>2.7109800338591348</v>
      </c>
      <c r="BT61" s="263"/>
      <c r="BU61" s="41"/>
      <c r="BV61" s="41"/>
      <c r="BW61" s="41"/>
      <c r="BX61" s="41"/>
      <c r="BY61" s="41">
        <f t="shared" si="76"/>
        <v>0.12962733141938385</v>
      </c>
      <c r="BZ61" s="41"/>
      <c r="CA61" s="103"/>
      <c r="CB61" s="41">
        <f t="shared" si="46"/>
        <v>0.11383715217294207</v>
      </c>
      <c r="CC61" s="42">
        <f t="shared" si="5"/>
        <v>0.10066256712591237</v>
      </c>
      <c r="CD61" s="195" t="s">
        <v>107</v>
      </c>
      <c r="CE61" s="43"/>
      <c r="CF61" s="43"/>
      <c r="CG61" s="43"/>
      <c r="CH61" s="43"/>
      <c r="CI61" s="43"/>
      <c r="CJ61" s="43"/>
      <c r="CK61" s="110"/>
      <c r="CL61" s="43"/>
      <c r="CM61" s="562">
        <f t="shared" si="7"/>
        <v>-1.3174585047029703</v>
      </c>
      <c r="CN61" s="263"/>
      <c r="CO61" s="41"/>
      <c r="CP61" s="41"/>
      <c r="CQ61" s="41">
        <f t="shared" si="77"/>
        <v>0</v>
      </c>
      <c r="CR61" s="41"/>
      <c r="CS61" s="103"/>
      <c r="CT61" s="41">
        <f>AD61/T61</f>
        <v>0</v>
      </c>
      <c r="CU61" s="42">
        <f t="shared" si="9"/>
        <v>0</v>
      </c>
      <c r="CV61" s="269"/>
      <c r="CW61" s="41">
        <f>AG61/T61</f>
        <v>0.2</v>
      </c>
      <c r="CX61" s="42">
        <f t="shared" si="11"/>
        <v>0</v>
      </c>
      <c r="CY61" s="263"/>
      <c r="CZ61" s="41">
        <f>AJ61/T61</f>
        <v>0.12</v>
      </c>
      <c r="DA61" s="42">
        <f t="shared" si="13"/>
        <v>0.13043478260869565</v>
      </c>
      <c r="DB61" s="263"/>
      <c r="DC61" s="41">
        <f>(AD61+AG61+AJ61)/T61</f>
        <v>0.32</v>
      </c>
      <c r="DD61" s="42">
        <f t="shared" si="15"/>
        <v>0.13043478260869565</v>
      </c>
      <c r="DE61" s="549">
        <f t="shared" si="22"/>
        <v>-1.3924564012437491E-2</v>
      </c>
      <c r="DF61" s="549">
        <f t="shared" si="16"/>
        <v>-0.08</v>
      </c>
      <c r="DG61" s="263"/>
      <c r="DH61" s="42" t="s">
        <v>192</v>
      </c>
      <c r="DI61" s="140"/>
      <c r="DJ61" s="173"/>
      <c r="DK61" s="189"/>
      <c r="DL61" s="94"/>
      <c r="DM61" s="94"/>
      <c r="DN61" s="173"/>
      <c r="DO61" s="189" t="s">
        <v>192</v>
      </c>
      <c r="DP61" s="94"/>
      <c r="DQ61" s="94"/>
      <c r="DR61" s="173" t="s">
        <v>192</v>
      </c>
      <c r="DS61" s="189" t="s">
        <v>192</v>
      </c>
      <c r="DT61" s="94"/>
      <c r="DU61" s="94"/>
      <c r="DV61" s="173" t="s">
        <v>192</v>
      </c>
    </row>
    <row r="62" spans="1:126" s="6" customFormat="1" x14ac:dyDescent="0.25">
      <c r="A62" s="327">
        <v>32</v>
      </c>
      <c r="B62" s="14" t="s">
        <v>210</v>
      </c>
      <c r="C62" s="2">
        <v>22</v>
      </c>
      <c r="D62" s="3">
        <v>22</v>
      </c>
      <c r="E62" s="3">
        <v>22</v>
      </c>
      <c r="F62" s="3">
        <v>23</v>
      </c>
      <c r="G62" s="3">
        <v>73</v>
      </c>
      <c r="H62" s="75">
        <v>73</v>
      </c>
      <c r="I62" s="3">
        <v>73</v>
      </c>
      <c r="J62" s="4">
        <v>74</v>
      </c>
      <c r="K62" s="238">
        <v>1</v>
      </c>
      <c r="L62" s="3">
        <v>2</v>
      </c>
      <c r="M62" s="4">
        <v>1</v>
      </c>
      <c r="N62" s="194">
        <v>21</v>
      </c>
      <c r="O62" s="3">
        <v>13</v>
      </c>
      <c r="P62" s="3">
        <v>11</v>
      </c>
      <c r="Q62" s="3">
        <v>112</v>
      </c>
      <c r="R62" s="3">
        <v>240</v>
      </c>
      <c r="S62" s="75">
        <v>281</v>
      </c>
      <c r="T62" s="3">
        <v>368</v>
      </c>
      <c r="U62" s="4">
        <v>460</v>
      </c>
      <c r="V62" s="194">
        <v>0</v>
      </c>
      <c r="W62" s="3">
        <v>0</v>
      </c>
      <c r="X62" s="3">
        <v>3</v>
      </c>
      <c r="Y62" s="3">
        <v>6</v>
      </c>
      <c r="Z62" s="3">
        <v>7</v>
      </c>
      <c r="AA62" s="3">
        <v>33</v>
      </c>
      <c r="AB62" s="3">
        <v>75</v>
      </c>
      <c r="AC62" s="75">
        <v>63</v>
      </c>
      <c r="AD62" s="3">
        <v>128</v>
      </c>
      <c r="AE62" s="4">
        <v>88</v>
      </c>
      <c r="AF62" s="238">
        <v>87</v>
      </c>
      <c r="AG62" s="3">
        <v>56</v>
      </c>
      <c r="AH62" s="4">
        <v>82</v>
      </c>
      <c r="AI62" s="238">
        <v>29</v>
      </c>
      <c r="AJ62" s="3">
        <v>30</v>
      </c>
      <c r="AK62" s="4">
        <v>64</v>
      </c>
      <c r="AL62" s="247">
        <v>38.887086584595416</v>
      </c>
      <c r="AM62" s="30">
        <v>59.518727838771547</v>
      </c>
      <c r="AN62" s="30">
        <v>64.911412001069991</v>
      </c>
      <c r="AO62" s="30">
        <v>54.481761629131306</v>
      </c>
      <c r="AP62" s="30">
        <v>66.320055093596508</v>
      </c>
      <c r="AQ62" s="30">
        <v>63.958087887946007</v>
      </c>
      <c r="AR62" s="79">
        <v>63.317795573161227</v>
      </c>
      <c r="AS62" s="30">
        <v>73.420185428654364</v>
      </c>
      <c r="AT62" s="30">
        <v>72.33</v>
      </c>
      <c r="AU62" s="584">
        <v>63.94</v>
      </c>
      <c r="AV62" s="251">
        <v>239592.41836984424</v>
      </c>
      <c r="AW62" s="16">
        <v>233715.23212730719</v>
      </c>
      <c r="AX62" s="16">
        <v>464551.95189554978</v>
      </c>
      <c r="AY62" s="16">
        <v>511853.94505438214</v>
      </c>
      <c r="AZ62" s="16">
        <v>435234.66001900955</v>
      </c>
      <c r="BA62" s="16">
        <v>342586.08374454331</v>
      </c>
      <c r="BB62" s="117">
        <v>659663.29161473189</v>
      </c>
      <c r="BC62" s="16">
        <v>695948.81360948423</v>
      </c>
      <c r="BD62" s="16">
        <v>615077.81999999995</v>
      </c>
      <c r="BE62" s="578">
        <v>725311.55</v>
      </c>
      <c r="BF62" s="251">
        <v>0</v>
      </c>
      <c r="BG62" s="16">
        <v>7655.0645699227671</v>
      </c>
      <c r="BH62" s="16">
        <v>15754.648522205338</v>
      </c>
      <c r="BI62" s="16">
        <v>24998.37792613588</v>
      </c>
      <c r="BJ62" s="16">
        <v>78701.131467663814</v>
      </c>
      <c r="BK62" s="16">
        <v>21830.012350527315</v>
      </c>
      <c r="BL62" s="16">
        <v>43901.286845265538</v>
      </c>
      <c r="BM62" s="117">
        <v>43832.035674242041</v>
      </c>
      <c r="BN62" s="16">
        <v>22215.96</v>
      </c>
      <c r="BO62" s="578">
        <v>4647.55</v>
      </c>
      <c r="BP62" s="256">
        <v>279587.83672261401</v>
      </c>
      <c r="BQ62" s="16">
        <v>295586.68</v>
      </c>
      <c r="BR62" s="578">
        <v>290663.26</v>
      </c>
      <c r="BS62" s="571">
        <f t="shared" si="3"/>
        <v>-1.6656433909674088E-2</v>
      </c>
      <c r="BT62" s="262">
        <f t="shared" si="33"/>
        <v>0</v>
      </c>
      <c r="BU62" s="32">
        <f t="shared" si="34"/>
        <v>3.2753811124098968E-2</v>
      </c>
      <c r="BV62" s="32">
        <f t="shared" si="35"/>
        <v>3.3913641860550452E-2</v>
      </c>
      <c r="BW62" s="32">
        <f t="shared" si="36"/>
        <v>4.8838888842558235E-2</v>
      </c>
      <c r="BX62" s="32">
        <f>BJ62/AZ62</f>
        <v>0.18082459578064491</v>
      </c>
      <c r="BY62" s="32">
        <f t="shared" si="76"/>
        <v>6.3721246677390819E-2</v>
      </c>
      <c r="BZ62" s="32">
        <f t="shared" ref="BZ62:CA64" si="78">BL62/BB62</f>
        <v>6.6551053246882097E-2</v>
      </c>
      <c r="CA62" s="118">
        <f t="shared" si="78"/>
        <v>6.2981694654971263E-2</v>
      </c>
      <c r="CB62" s="32">
        <f t="shared" si="46"/>
        <v>3.6118941827556067E-2</v>
      </c>
      <c r="CC62" s="33">
        <f t="shared" si="5"/>
        <v>6.4076602668191344E-3</v>
      </c>
      <c r="CD62" s="194" t="s">
        <v>107</v>
      </c>
      <c r="CE62" s="34">
        <f t="shared" ref="CE62:CK64" si="79">(BU62-BT62)*100</f>
        <v>3.2753811124098968</v>
      </c>
      <c r="CF62" s="34">
        <f t="shared" si="79"/>
        <v>0.11598307364514837</v>
      </c>
      <c r="CG62" s="34">
        <f t="shared" si="79"/>
        <v>1.4925246982007785</v>
      </c>
      <c r="CH62" s="34">
        <f t="shared" si="79"/>
        <v>13.198570693808668</v>
      </c>
      <c r="CI62" s="34">
        <f t="shared" si="79"/>
        <v>-11.710334910325409</v>
      </c>
      <c r="CJ62" s="34">
        <f t="shared" si="79"/>
        <v>0.28298065694912777</v>
      </c>
      <c r="CK62" s="119">
        <f t="shared" si="79"/>
        <v>-0.35693585919108345</v>
      </c>
      <c r="CL62" s="34">
        <f t="shared" si="47"/>
        <v>-2.6862752827415197</v>
      </c>
      <c r="CM62" s="561">
        <f t="shared" si="7"/>
        <v>-2.9711281560736933</v>
      </c>
      <c r="CN62" s="262">
        <f t="shared" ref="CN62:CP65" si="80">X62/N62</f>
        <v>0.14285714285714285</v>
      </c>
      <c r="CO62" s="32">
        <f t="shared" si="80"/>
        <v>0.46153846153846156</v>
      </c>
      <c r="CP62" s="32">
        <f t="shared" si="80"/>
        <v>0.63636363636363635</v>
      </c>
      <c r="CQ62" s="32">
        <f t="shared" si="77"/>
        <v>0.29464285714285715</v>
      </c>
      <c r="CR62" s="32">
        <f t="shared" ref="CR62:CS64" si="81">AB62/R62</f>
        <v>0.3125</v>
      </c>
      <c r="CS62" s="118">
        <f t="shared" si="81"/>
        <v>0.22419928825622776</v>
      </c>
      <c r="CT62" s="32">
        <f>AD62/T62</f>
        <v>0.34782608695652173</v>
      </c>
      <c r="CU62" s="33">
        <f t="shared" si="9"/>
        <v>0.19130434782608696</v>
      </c>
      <c r="CV62" s="268">
        <f>AF62/S62</f>
        <v>0.30960854092526691</v>
      </c>
      <c r="CW62" s="32">
        <f>AG62/T62</f>
        <v>0.15217391304347827</v>
      </c>
      <c r="CX62" s="33">
        <f t="shared" si="11"/>
        <v>0.17826086956521739</v>
      </c>
      <c r="CY62" s="268">
        <f>AI62/S62</f>
        <v>0.10320284697508897</v>
      </c>
      <c r="CZ62" s="32">
        <f>AJ62/T62</f>
        <v>8.1521739130434784E-2</v>
      </c>
      <c r="DA62" s="33">
        <f t="shared" si="13"/>
        <v>0.1391304347826087</v>
      </c>
      <c r="DB62" s="268">
        <f>(AC62+AF62+AI62)/S62</f>
        <v>0.63701067615658358</v>
      </c>
      <c r="DC62" s="32">
        <f>(AD62+AG62+AJ62)/T62</f>
        <v>0.58152173913043481</v>
      </c>
      <c r="DD62" s="33">
        <f t="shared" si="15"/>
        <v>0.50869565217391299</v>
      </c>
      <c r="DE62" s="548">
        <f t="shared" si="22"/>
        <v>-0.11599612885386425</v>
      </c>
      <c r="DF62" s="548">
        <f t="shared" si="16"/>
        <v>0.25</v>
      </c>
      <c r="DG62" s="262"/>
      <c r="DH62" s="33"/>
      <c r="DI62" s="31" t="s">
        <v>192</v>
      </c>
      <c r="DJ62" s="172"/>
      <c r="DK62" s="188"/>
      <c r="DL62" s="95" t="s">
        <v>192</v>
      </c>
      <c r="DM62" s="95"/>
      <c r="DN62" s="172" t="s">
        <v>192</v>
      </c>
      <c r="DO62" s="188" t="s">
        <v>192</v>
      </c>
      <c r="DP62" s="95"/>
      <c r="DQ62" s="95" t="s">
        <v>192</v>
      </c>
      <c r="DR62" s="172"/>
      <c r="DS62" s="188" t="s">
        <v>192</v>
      </c>
      <c r="DT62" s="95"/>
      <c r="DU62" s="95" t="s">
        <v>192</v>
      </c>
      <c r="DV62" s="172"/>
    </row>
    <row r="63" spans="1:126" s="6" customFormat="1" x14ac:dyDescent="0.25">
      <c r="A63" s="9">
        <v>33</v>
      </c>
      <c r="B63" s="14" t="s">
        <v>225</v>
      </c>
      <c r="C63" s="2">
        <v>3</v>
      </c>
      <c r="D63" s="3">
        <v>3</v>
      </c>
      <c r="E63" s="3">
        <v>3</v>
      </c>
      <c r="F63" s="3">
        <v>1</v>
      </c>
      <c r="G63" s="3">
        <v>0</v>
      </c>
      <c r="H63" s="75">
        <v>2</v>
      </c>
      <c r="I63" s="3">
        <v>2</v>
      </c>
      <c r="J63" s="4"/>
      <c r="K63" s="238">
        <v>46</v>
      </c>
      <c r="L63" s="3">
        <v>59</v>
      </c>
      <c r="M63" s="4"/>
      <c r="N63" s="194">
        <v>22</v>
      </c>
      <c r="O63" s="3">
        <v>477</v>
      </c>
      <c r="P63" s="3">
        <v>840</v>
      </c>
      <c r="Q63" s="3">
        <v>651</v>
      </c>
      <c r="R63" s="3">
        <v>603</v>
      </c>
      <c r="S63" s="75">
        <v>452</v>
      </c>
      <c r="T63" s="3">
        <v>397</v>
      </c>
      <c r="U63" s="4"/>
      <c r="V63" s="194">
        <v>3</v>
      </c>
      <c r="W63" s="3">
        <v>5</v>
      </c>
      <c r="X63" s="3">
        <v>16</v>
      </c>
      <c r="Y63" s="3">
        <v>153</v>
      </c>
      <c r="Z63" s="3">
        <v>211</v>
      </c>
      <c r="AA63" s="3">
        <v>184</v>
      </c>
      <c r="AB63" s="3">
        <v>0</v>
      </c>
      <c r="AC63" s="75">
        <v>70</v>
      </c>
      <c r="AD63" s="3">
        <v>12</v>
      </c>
      <c r="AE63" s="4"/>
      <c r="AF63" s="238">
        <v>0</v>
      </c>
      <c r="AG63" s="3">
        <v>0</v>
      </c>
      <c r="AH63" s="4"/>
      <c r="AI63" s="238">
        <v>0</v>
      </c>
      <c r="AJ63" s="3">
        <v>109</v>
      </c>
      <c r="AK63" s="4"/>
      <c r="AL63" s="247">
        <v>28.983898782590881</v>
      </c>
      <c r="AM63" s="30">
        <v>34.092008582762766</v>
      </c>
      <c r="AN63" s="30">
        <v>40.068070187420673</v>
      </c>
      <c r="AO63" s="30">
        <v>62.549444795419497</v>
      </c>
      <c r="AP63" s="30">
        <v>55.705431386275549</v>
      </c>
      <c r="AQ63" s="30">
        <v>55.705431386275549</v>
      </c>
      <c r="AR63" s="79">
        <v>55.705431386275549</v>
      </c>
      <c r="AS63" s="30">
        <v>55.705431386275549</v>
      </c>
      <c r="AT63" s="30">
        <v>55.71</v>
      </c>
      <c r="AU63" s="584"/>
      <c r="AV63" s="251">
        <v>476566.72415068781</v>
      </c>
      <c r="AW63" s="16">
        <v>534696.72910228174</v>
      </c>
      <c r="AX63" s="16">
        <v>642166.23695937986</v>
      </c>
      <c r="AY63" s="16">
        <v>979240.30028286693</v>
      </c>
      <c r="AZ63" s="16">
        <v>1026199.3386491825</v>
      </c>
      <c r="BA63" s="16">
        <v>1089380.5385285229</v>
      </c>
      <c r="BB63" s="117">
        <v>1020388.330174558</v>
      </c>
      <c r="BC63" s="16">
        <v>1040992.9368643321</v>
      </c>
      <c r="BD63" s="16">
        <v>928295.4</v>
      </c>
      <c r="BE63" s="578"/>
      <c r="BF63" s="251">
        <v>32747.394721714732</v>
      </c>
      <c r="BG63" s="16">
        <v>36924.946357732741</v>
      </c>
      <c r="BH63" s="16">
        <v>57205.138274682562</v>
      </c>
      <c r="BI63" s="16">
        <v>160979.44803956721</v>
      </c>
      <c r="BJ63" s="16">
        <v>235549.31389121292</v>
      </c>
      <c r="BK63" s="16">
        <v>87663.132253089061</v>
      </c>
      <c r="BL63" s="16">
        <v>54774.873222121671</v>
      </c>
      <c r="BM63" s="117">
        <v>83158.320100625497</v>
      </c>
      <c r="BN63" s="16">
        <v>141286.17000000001</v>
      </c>
      <c r="BO63" s="578"/>
      <c r="BP63" s="256">
        <v>409415.71191968175</v>
      </c>
      <c r="BQ63" s="16">
        <v>429890.99</v>
      </c>
      <c r="BR63" s="578"/>
      <c r="BS63" s="571"/>
      <c r="BT63" s="262">
        <f t="shared" si="33"/>
        <v>6.8715235584430323E-2</v>
      </c>
      <c r="BU63" s="32">
        <f t="shared" si="34"/>
        <v>6.9057737494910676E-2</v>
      </c>
      <c r="BV63" s="32">
        <f t="shared" si="35"/>
        <v>8.9081510335307562E-2</v>
      </c>
      <c r="BW63" s="32">
        <f t="shared" si="36"/>
        <v>0.16439218033925493</v>
      </c>
      <c r="BX63" s="32">
        <f>BJ63/AZ63</f>
        <v>0.22953563213290867</v>
      </c>
      <c r="BY63" s="32">
        <f t="shared" si="76"/>
        <v>8.0470624499589222E-2</v>
      </c>
      <c r="BZ63" s="32">
        <f t="shared" si="78"/>
        <v>5.3680419113330435E-2</v>
      </c>
      <c r="CA63" s="118">
        <f t="shared" si="78"/>
        <v>7.9883654495403314E-2</v>
      </c>
      <c r="CB63" s="32">
        <f t="shared" si="46"/>
        <v>0.15219958000438225</v>
      </c>
      <c r="CC63" s="33"/>
      <c r="CD63" s="194" t="s">
        <v>107</v>
      </c>
      <c r="CE63" s="34">
        <f t="shared" si="79"/>
        <v>3.4250191048035283E-2</v>
      </c>
      <c r="CF63" s="34">
        <f t="shared" si="79"/>
        <v>2.0023772840396887</v>
      </c>
      <c r="CG63" s="34">
        <f t="shared" si="79"/>
        <v>7.5310670003947369</v>
      </c>
      <c r="CH63" s="34">
        <f t="shared" si="79"/>
        <v>6.5143451793653746</v>
      </c>
      <c r="CI63" s="34">
        <f t="shared" si="79"/>
        <v>-14.906500763331945</v>
      </c>
      <c r="CJ63" s="34">
        <f t="shared" si="79"/>
        <v>-2.6790205386258785</v>
      </c>
      <c r="CK63" s="119">
        <f t="shared" si="79"/>
        <v>2.620323538207288</v>
      </c>
      <c r="CL63" s="34">
        <f t="shared" si="47"/>
        <v>7.2315925508978935</v>
      </c>
      <c r="CM63" s="561"/>
      <c r="CN63" s="262">
        <f t="shared" si="80"/>
        <v>0.72727272727272729</v>
      </c>
      <c r="CO63" s="32">
        <f t="shared" si="80"/>
        <v>0.32075471698113206</v>
      </c>
      <c r="CP63" s="32">
        <f t="shared" si="80"/>
        <v>0.25119047619047619</v>
      </c>
      <c r="CQ63" s="32">
        <f t="shared" si="77"/>
        <v>0.28264208909370198</v>
      </c>
      <c r="CR63" s="32">
        <f t="shared" si="81"/>
        <v>0</v>
      </c>
      <c r="CS63" s="118">
        <f t="shared" si="81"/>
        <v>0.15486725663716813</v>
      </c>
      <c r="CT63" s="32">
        <f>AD63/T63</f>
        <v>3.0226700251889168E-2</v>
      </c>
      <c r="CU63" s="33"/>
      <c r="CV63" s="268">
        <f>AF63/S63</f>
        <v>0</v>
      </c>
      <c r="CW63" s="32">
        <f>AG63/T63</f>
        <v>0</v>
      </c>
      <c r="CX63" s="33"/>
      <c r="CY63" s="268">
        <f>AI63/S63</f>
        <v>0</v>
      </c>
      <c r="CZ63" s="32">
        <f>AJ63/T63</f>
        <v>0.27455919395465994</v>
      </c>
      <c r="DA63" s="33"/>
      <c r="DB63" s="268">
        <f>(AC63+AF63+AI63)/S63</f>
        <v>0.15486725663716813</v>
      </c>
      <c r="DC63" s="32">
        <f>(AD63+AG63+AJ63)/T63</f>
        <v>0.30478589420654911</v>
      </c>
      <c r="DD63" s="33"/>
      <c r="DE63" s="548"/>
      <c r="DF63" s="548"/>
      <c r="DG63" s="262"/>
      <c r="DH63" s="33" t="s">
        <v>192</v>
      </c>
      <c r="DI63" s="31"/>
      <c r="DJ63" s="172" t="s">
        <v>192</v>
      </c>
      <c r="DK63" s="188" t="s">
        <v>192</v>
      </c>
      <c r="DL63" s="95"/>
      <c r="DM63" s="95" t="s">
        <v>192</v>
      </c>
      <c r="DN63" s="172"/>
      <c r="DO63" s="188"/>
      <c r="DP63" s="95" t="s">
        <v>192</v>
      </c>
      <c r="DQ63" s="95"/>
      <c r="DR63" s="172" t="s">
        <v>192</v>
      </c>
      <c r="DS63" s="188"/>
      <c r="DT63" s="95"/>
      <c r="DU63" s="95"/>
      <c r="DV63" s="172"/>
    </row>
    <row r="64" spans="1:126" s="8" customFormat="1" x14ac:dyDescent="0.25">
      <c r="A64" s="7"/>
      <c r="B64" s="21" t="s">
        <v>164</v>
      </c>
      <c r="C64" s="22">
        <v>8</v>
      </c>
      <c r="D64" s="23">
        <v>8</v>
      </c>
      <c r="E64" s="23">
        <v>7</v>
      </c>
      <c r="F64" s="23">
        <v>7</v>
      </c>
      <c r="G64" s="23">
        <v>7</v>
      </c>
      <c r="H64" s="51">
        <v>0</v>
      </c>
      <c r="I64" s="23">
        <v>1</v>
      </c>
      <c r="J64" s="24"/>
      <c r="K64" s="237">
        <v>6</v>
      </c>
      <c r="L64" s="23">
        <v>6</v>
      </c>
      <c r="M64" s="24"/>
      <c r="N64" s="242">
        <v>10</v>
      </c>
      <c r="O64" s="23">
        <v>16</v>
      </c>
      <c r="P64" s="23">
        <v>21</v>
      </c>
      <c r="Q64" s="23">
        <v>19</v>
      </c>
      <c r="R64" s="23">
        <v>15</v>
      </c>
      <c r="S64" s="51">
        <v>17</v>
      </c>
      <c r="T64" s="23">
        <v>15</v>
      </c>
      <c r="U64" s="24"/>
      <c r="V64" s="242">
        <v>0</v>
      </c>
      <c r="W64" s="23">
        <v>0</v>
      </c>
      <c r="X64" s="23">
        <v>0</v>
      </c>
      <c r="Y64" s="23">
        <v>0</v>
      </c>
      <c r="Z64" s="23">
        <v>0</v>
      </c>
      <c r="AA64" s="23">
        <v>1</v>
      </c>
      <c r="AB64" s="23">
        <v>3</v>
      </c>
      <c r="AC64" s="51">
        <v>4</v>
      </c>
      <c r="AD64" s="23">
        <v>3</v>
      </c>
      <c r="AE64" s="24"/>
      <c r="AF64" s="237">
        <v>1</v>
      </c>
      <c r="AG64" s="23">
        <v>1</v>
      </c>
      <c r="AH64" s="24"/>
      <c r="AI64" s="237">
        <v>5</v>
      </c>
      <c r="AJ64" s="23">
        <v>8</v>
      </c>
      <c r="AK64" s="24"/>
      <c r="AL64" s="246">
        <v>0</v>
      </c>
      <c r="AM64" s="50"/>
      <c r="AN64" s="50" t="s">
        <v>278</v>
      </c>
      <c r="AO64" s="50" t="s">
        <v>268</v>
      </c>
      <c r="AP64" s="50" t="s">
        <v>268</v>
      </c>
      <c r="AQ64" s="50" t="s">
        <v>268</v>
      </c>
      <c r="AR64" s="51" t="s">
        <v>284</v>
      </c>
      <c r="AS64" s="23" t="s">
        <v>284</v>
      </c>
      <c r="AT64" s="23" t="s">
        <v>284</v>
      </c>
      <c r="AU64" s="24"/>
      <c r="AV64" s="250">
        <v>6718.800689808254</v>
      </c>
      <c r="AW64" s="25">
        <v>12771.69737224034</v>
      </c>
      <c r="AX64" s="25">
        <v>11176.658072520931</v>
      </c>
      <c r="AY64" s="25">
        <v>18552.825538841556</v>
      </c>
      <c r="AZ64" s="25">
        <v>19302.678983045062</v>
      </c>
      <c r="BA64" s="25">
        <v>19486.229446616697</v>
      </c>
      <c r="BB64" s="97">
        <v>19197.38646905823</v>
      </c>
      <c r="BC64" s="25">
        <v>11999.248723683988</v>
      </c>
      <c r="BD64" s="25">
        <v>12232</v>
      </c>
      <c r="BE64" s="568"/>
      <c r="BF64" s="250">
        <v>984.6272929579228</v>
      </c>
      <c r="BG64" s="25">
        <v>848.03159913717059</v>
      </c>
      <c r="BH64" s="25">
        <v>2202.6055628596309</v>
      </c>
      <c r="BI64" s="25">
        <v>5305.8889818498474</v>
      </c>
      <c r="BJ64" s="25">
        <v>4864.7987205536683</v>
      </c>
      <c r="BK64" s="25">
        <v>6559.4390470173767</v>
      </c>
      <c r="BL64" s="25">
        <v>3376.6740086852096</v>
      </c>
      <c r="BM64" s="97">
        <v>3865.8573371807788</v>
      </c>
      <c r="BN64" s="25">
        <v>1121</v>
      </c>
      <c r="BO64" s="568"/>
      <c r="BP64" s="221">
        <v>23914.149606433657</v>
      </c>
      <c r="BQ64" s="25">
        <v>25277</v>
      </c>
      <c r="BR64" s="568"/>
      <c r="BS64" s="159"/>
      <c r="BT64" s="261">
        <f t="shared" si="33"/>
        <v>0.14654807285048707</v>
      </c>
      <c r="BU64" s="27">
        <f t="shared" si="34"/>
        <v>6.6399286987522288E-2</v>
      </c>
      <c r="BV64" s="27">
        <f t="shared" si="35"/>
        <v>0.19707192870782939</v>
      </c>
      <c r="BW64" s="27">
        <f t="shared" si="36"/>
        <v>0.28598818927831887</v>
      </c>
      <c r="BX64" s="27">
        <f>BJ64/AZ64</f>
        <v>0.25202712664012972</v>
      </c>
      <c r="BY64" s="27">
        <f t="shared" si="76"/>
        <v>0.33661920408908363</v>
      </c>
      <c r="BZ64" s="27">
        <f t="shared" si="78"/>
        <v>0.17589238067002669</v>
      </c>
      <c r="CA64" s="98">
        <f t="shared" si="78"/>
        <v>0.32217494829908738</v>
      </c>
      <c r="CB64" s="27">
        <f t="shared" si="46"/>
        <v>9.1644865925441465E-2</v>
      </c>
      <c r="CC64" s="28"/>
      <c r="CD64" s="242" t="s">
        <v>107</v>
      </c>
      <c r="CE64" s="29">
        <f t="shared" si="79"/>
        <v>-8.0148785862964775</v>
      </c>
      <c r="CF64" s="29">
        <f t="shared" si="79"/>
        <v>13.067264172030709</v>
      </c>
      <c r="CG64" s="29">
        <f t="shared" si="79"/>
        <v>8.8916260570489491</v>
      </c>
      <c r="CH64" s="29">
        <f t="shared" si="79"/>
        <v>-3.3961062638189157</v>
      </c>
      <c r="CI64" s="29">
        <f t="shared" si="79"/>
        <v>8.4592077448953908</v>
      </c>
      <c r="CJ64" s="29">
        <f t="shared" si="79"/>
        <v>-16.072682341905693</v>
      </c>
      <c r="CK64" s="99">
        <f t="shared" si="79"/>
        <v>14.628256762906069</v>
      </c>
      <c r="CL64" s="29">
        <f t="shared" si="47"/>
        <v>-23.05300823736459</v>
      </c>
      <c r="CM64" s="560"/>
      <c r="CN64" s="261">
        <f t="shared" si="80"/>
        <v>0</v>
      </c>
      <c r="CO64" s="27">
        <f t="shared" si="80"/>
        <v>0</v>
      </c>
      <c r="CP64" s="27">
        <f t="shared" si="80"/>
        <v>0</v>
      </c>
      <c r="CQ64" s="27">
        <f t="shared" si="77"/>
        <v>5.2631578947368418E-2</v>
      </c>
      <c r="CR64" s="27">
        <f t="shared" si="81"/>
        <v>0.2</v>
      </c>
      <c r="CS64" s="98">
        <f t="shared" si="81"/>
        <v>0.23529411764705882</v>
      </c>
      <c r="CT64" s="27">
        <f>AD64/T64</f>
        <v>0.2</v>
      </c>
      <c r="CU64" s="28"/>
      <c r="CV64" s="267">
        <f>AF64/S64</f>
        <v>5.8823529411764705E-2</v>
      </c>
      <c r="CW64" s="27">
        <f>AG64/T64</f>
        <v>6.6666666666666666E-2</v>
      </c>
      <c r="CX64" s="28"/>
      <c r="CY64" s="261">
        <f>AI64/S64</f>
        <v>0.29411764705882354</v>
      </c>
      <c r="CZ64" s="27">
        <f>AJ64/T64</f>
        <v>0.53333333333333333</v>
      </c>
      <c r="DA64" s="28"/>
      <c r="DB64" s="261">
        <f>(AC64+AF64+AI64)/S64</f>
        <v>0.58823529411764708</v>
      </c>
      <c r="DC64" s="27">
        <f>(AD64+AG64+AJ64)/T64</f>
        <v>0.8</v>
      </c>
      <c r="DD64" s="28"/>
      <c r="DE64" s="159"/>
      <c r="DF64" s="159"/>
      <c r="DG64" s="261"/>
      <c r="DH64" s="28" t="s">
        <v>192</v>
      </c>
      <c r="DI64" s="26"/>
      <c r="DJ64" s="171" t="s">
        <v>192</v>
      </c>
      <c r="DK64" s="187"/>
      <c r="DL64" s="165" t="s">
        <v>192</v>
      </c>
      <c r="DM64" s="165"/>
      <c r="DN64" s="171" t="s">
        <v>192</v>
      </c>
      <c r="DO64" s="187"/>
      <c r="DP64" s="165" t="s">
        <v>192</v>
      </c>
      <c r="DQ64" s="165"/>
      <c r="DR64" s="171" t="s">
        <v>192</v>
      </c>
      <c r="DS64" s="187"/>
      <c r="DT64" s="165"/>
      <c r="DU64" s="165"/>
      <c r="DV64" s="171"/>
    </row>
    <row r="65" spans="1:126" s="8" customFormat="1" x14ac:dyDescent="0.25">
      <c r="A65" s="7"/>
      <c r="B65" s="21" t="s">
        <v>74</v>
      </c>
      <c r="C65" s="22">
        <v>0</v>
      </c>
      <c r="D65" s="23">
        <v>0</v>
      </c>
      <c r="E65" s="23">
        <v>0</v>
      </c>
      <c r="F65" s="23">
        <v>1</v>
      </c>
      <c r="G65" s="23">
        <v>1</v>
      </c>
      <c r="H65" s="51"/>
      <c r="I65" s="23"/>
      <c r="J65" s="24">
        <v>0</v>
      </c>
      <c r="K65" s="237"/>
      <c r="L65" s="23"/>
      <c r="M65" s="24">
        <v>1</v>
      </c>
      <c r="N65" s="242">
        <v>6</v>
      </c>
      <c r="O65" s="23">
        <v>8</v>
      </c>
      <c r="P65" s="23">
        <v>10</v>
      </c>
      <c r="Q65" s="23">
        <v>10</v>
      </c>
      <c r="R65" s="23">
        <v>10</v>
      </c>
      <c r="S65" s="51"/>
      <c r="T65" s="23"/>
      <c r="U65" s="24">
        <v>12</v>
      </c>
      <c r="V65" s="242">
        <v>0</v>
      </c>
      <c r="W65" s="23">
        <v>0</v>
      </c>
      <c r="X65" s="23">
        <v>0</v>
      </c>
      <c r="Y65" s="23">
        <v>0</v>
      </c>
      <c r="Z65" s="23">
        <v>2</v>
      </c>
      <c r="AA65" s="23">
        <v>1</v>
      </c>
      <c r="AB65" s="23">
        <v>1</v>
      </c>
      <c r="AC65" s="51"/>
      <c r="AD65" s="23"/>
      <c r="AE65" s="24">
        <v>1</v>
      </c>
      <c r="AF65" s="237"/>
      <c r="AG65" s="23"/>
      <c r="AH65" s="24">
        <v>0</v>
      </c>
      <c r="AI65" s="237"/>
      <c r="AJ65" s="23"/>
      <c r="AK65" s="24">
        <v>4</v>
      </c>
      <c r="AL65" s="246" t="s">
        <v>271</v>
      </c>
      <c r="AM65" s="50" t="s">
        <v>271</v>
      </c>
      <c r="AN65" s="50" t="s">
        <v>271</v>
      </c>
      <c r="AO65" s="50" t="s">
        <v>263</v>
      </c>
      <c r="AP65" s="50" t="s">
        <v>263</v>
      </c>
      <c r="AQ65" s="50" t="s">
        <v>263</v>
      </c>
      <c r="AR65" s="51" t="s">
        <v>263</v>
      </c>
      <c r="AS65" s="23"/>
      <c r="AT65" s="23"/>
      <c r="AU65" s="24" t="s">
        <v>401</v>
      </c>
      <c r="AV65" s="250">
        <v>1821.9304386429219</v>
      </c>
      <c r="AW65" s="25">
        <v>2097.5976232349276</v>
      </c>
      <c r="AX65" s="25">
        <v>2670.7730747121532</v>
      </c>
      <c r="AY65" s="25">
        <v>3242.8102287408724</v>
      </c>
      <c r="AZ65" s="25">
        <v>3082.0114854212557</v>
      </c>
      <c r="BA65" s="25">
        <v>3659.6120682295486</v>
      </c>
      <c r="BB65" s="97">
        <v>3628.3231171137331</v>
      </c>
      <c r="BC65" s="25"/>
      <c r="BD65" s="25"/>
      <c r="BE65" s="568">
        <v>4117.18</v>
      </c>
      <c r="BF65" s="250">
        <v>753.06913449553508</v>
      </c>
      <c r="BG65" s="25">
        <v>390.03762073067315</v>
      </c>
      <c r="BH65" s="25">
        <v>655.36052725937816</v>
      </c>
      <c r="BI65" s="25">
        <v>1111.3055702585643</v>
      </c>
      <c r="BJ65" s="25">
        <v>1096.7353629176839</v>
      </c>
      <c r="BK65" s="25">
        <v>1043.4488136094844</v>
      </c>
      <c r="BL65" s="25">
        <v>1242.1670906824663</v>
      </c>
      <c r="BM65" s="97"/>
      <c r="BN65" s="25"/>
      <c r="BO65" s="568">
        <v>1330.27</v>
      </c>
      <c r="BP65" s="221"/>
      <c r="BQ65" s="25"/>
      <c r="BR65" s="568">
        <v>4577.1099999999997</v>
      </c>
      <c r="BS65" s="159"/>
      <c r="BT65" s="261">
        <f t="shared" si="33"/>
        <v>0.4133358324352186</v>
      </c>
      <c r="BU65" s="27">
        <f t="shared" si="34"/>
        <v>0.1859449192782526</v>
      </c>
      <c r="BV65" s="27">
        <f t="shared" si="35"/>
        <v>0.24538233272776672</v>
      </c>
      <c r="BW65" s="27">
        <f t="shared" si="36"/>
        <v>0.3426983054417172</v>
      </c>
      <c r="BX65" s="27">
        <f>BJ65/AZ65</f>
        <v>0.35585051129936979</v>
      </c>
      <c r="BY65" s="27">
        <f t="shared" si="76"/>
        <v>0.28512552537140506</v>
      </c>
      <c r="BZ65" s="27">
        <f>BL65/BB65</f>
        <v>0.34235294117647058</v>
      </c>
      <c r="CA65" s="98"/>
      <c r="CB65" s="27"/>
      <c r="CC65" s="28">
        <f t="shared" si="5"/>
        <v>0.32310222045186265</v>
      </c>
      <c r="CD65" s="242" t="s">
        <v>107</v>
      </c>
      <c r="CE65" s="29">
        <f t="shared" ref="CE65:CJ66" si="82">(BU65-BT65)*100</f>
        <v>-22.739091315696598</v>
      </c>
      <c r="CF65" s="29">
        <f t="shared" si="82"/>
        <v>5.9437413449514116</v>
      </c>
      <c r="CG65" s="29">
        <f t="shared" si="82"/>
        <v>9.7315972713950476</v>
      </c>
      <c r="CH65" s="29">
        <f t="shared" si="82"/>
        <v>1.3152205857652588</v>
      </c>
      <c r="CI65" s="29">
        <f t="shared" si="82"/>
        <v>-7.0724985927964727</v>
      </c>
      <c r="CJ65" s="29">
        <f t="shared" si="82"/>
        <v>5.7227415805065522</v>
      </c>
      <c r="CK65" s="99"/>
      <c r="CL65" s="29"/>
      <c r="CM65" s="560">
        <f t="shared" si="7"/>
        <v>32.310222045186265</v>
      </c>
      <c r="CN65" s="261">
        <f t="shared" si="80"/>
        <v>0</v>
      </c>
      <c r="CO65" s="27">
        <f t="shared" si="80"/>
        <v>0</v>
      </c>
      <c r="CP65" s="27">
        <f t="shared" si="80"/>
        <v>0.2</v>
      </c>
      <c r="CQ65" s="27">
        <f t="shared" si="77"/>
        <v>0.1</v>
      </c>
      <c r="CR65" s="27">
        <f>AB65/R65</f>
        <v>0.1</v>
      </c>
      <c r="CS65" s="98"/>
      <c r="CT65" s="27"/>
      <c r="CU65" s="28">
        <f t="shared" si="9"/>
        <v>8.3333333333333329E-2</v>
      </c>
      <c r="CV65" s="267"/>
      <c r="CW65" s="27"/>
      <c r="CX65" s="28">
        <f t="shared" si="11"/>
        <v>0</v>
      </c>
      <c r="CY65" s="261"/>
      <c r="CZ65" s="27"/>
      <c r="DA65" s="28">
        <f t="shared" si="13"/>
        <v>0.33333333333333331</v>
      </c>
      <c r="DB65" s="261"/>
      <c r="DC65" s="27"/>
      <c r="DD65" s="28">
        <f t="shared" si="15"/>
        <v>0.41666666666666669</v>
      </c>
      <c r="DE65" s="159"/>
      <c r="DF65" s="159"/>
      <c r="DG65" s="261"/>
      <c r="DH65" s="28" t="s">
        <v>192</v>
      </c>
      <c r="DI65" s="26"/>
      <c r="DJ65" s="171" t="s">
        <v>192</v>
      </c>
      <c r="DK65" s="187"/>
      <c r="DL65" s="165"/>
      <c r="DM65" s="165"/>
      <c r="DN65" s="171"/>
      <c r="DO65" s="187"/>
      <c r="DP65" s="165"/>
      <c r="DQ65" s="165"/>
      <c r="DR65" s="171"/>
      <c r="DS65" s="187"/>
      <c r="DT65" s="165" t="s">
        <v>192</v>
      </c>
      <c r="DU65" s="165"/>
      <c r="DV65" s="171" t="s">
        <v>192</v>
      </c>
    </row>
    <row r="66" spans="1:126" s="8" customFormat="1" x14ac:dyDescent="0.25">
      <c r="A66" s="21"/>
      <c r="B66" s="21" t="s">
        <v>75</v>
      </c>
      <c r="C66" s="22">
        <v>0</v>
      </c>
      <c r="D66" s="23">
        <v>0</v>
      </c>
      <c r="E66" s="23">
        <v>0</v>
      </c>
      <c r="F66" s="23">
        <v>0</v>
      </c>
      <c r="G66" s="23">
        <v>0</v>
      </c>
      <c r="H66" s="51">
        <v>0</v>
      </c>
      <c r="I66" s="23">
        <v>0</v>
      </c>
      <c r="J66" s="24">
        <v>0</v>
      </c>
      <c r="K66" s="237">
        <v>1</v>
      </c>
      <c r="L66" s="23">
        <v>1</v>
      </c>
      <c r="M66" s="24">
        <v>3</v>
      </c>
      <c r="N66" s="242">
        <v>0</v>
      </c>
      <c r="O66" s="23">
        <v>1</v>
      </c>
      <c r="P66" s="23">
        <v>2</v>
      </c>
      <c r="Q66" s="23">
        <v>2</v>
      </c>
      <c r="R66" s="23">
        <v>2</v>
      </c>
      <c r="S66" s="51">
        <v>2</v>
      </c>
      <c r="T66" s="23">
        <v>2</v>
      </c>
      <c r="U66" s="24">
        <v>1</v>
      </c>
      <c r="V66" s="242">
        <v>0</v>
      </c>
      <c r="W66" s="23">
        <v>0</v>
      </c>
      <c r="X66" s="23">
        <v>0</v>
      </c>
      <c r="Y66" s="23">
        <v>0</v>
      </c>
      <c r="Z66" s="23">
        <v>0</v>
      </c>
      <c r="AA66" s="23">
        <v>0</v>
      </c>
      <c r="AB66" s="23">
        <v>0</v>
      </c>
      <c r="AC66" s="51">
        <v>0</v>
      </c>
      <c r="AD66" s="23">
        <v>0</v>
      </c>
      <c r="AE66" s="24">
        <v>0</v>
      </c>
      <c r="AF66" s="237">
        <v>0</v>
      </c>
      <c r="AG66" s="23">
        <v>0</v>
      </c>
      <c r="AH66" s="24">
        <v>0</v>
      </c>
      <c r="AI66" s="237">
        <v>2</v>
      </c>
      <c r="AJ66" s="23">
        <v>2</v>
      </c>
      <c r="AK66" s="24">
        <v>0</v>
      </c>
      <c r="AL66" s="246" t="s">
        <v>261</v>
      </c>
      <c r="AM66" s="50" t="s">
        <v>272</v>
      </c>
      <c r="AN66" s="50" t="s">
        <v>272</v>
      </c>
      <c r="AO66" s="50" t="s">
        <v>272</v>
      </c>
      <c r="AP66" s="50" t="s">
        <v>321</v>
      </c>
      <c r="AQ66" s="50" t="s">
        <v>321</v>
      </c>
      <c r="AR66" s="51" t="s">
        <v>321</v>
      </c>
      <c r="AS66" s="23" t="s">
        <v>321</v>
      </c>
      <c r="AT66" s="23" t="s">
        <v>272</v>
      </c>
      <c r="AU66" s="24"/>
      <c r="AV66" s="250">
        <v>793.96247033312272</v>
      </c>
      <c r="AW66" s="25">
        <v>1610.6908896363709</v>
      </c>
      <c r="AX66" s="25">
        <v>1737.3264807826934</v>
      </c>
      <c r="AY66" s="25">
        <v>1737.3264807826934</v>
      </c>
      <c r="AZ66" s="25">
        <v>1592.193556098144</v>
      </c>
      <c r="BA66" s="25">
        <v>1549.3224284437765</v>
      </c>
      <c r="BB66" s="97">
        <v>1589.3478124768783</v>
      </c>
      <c r="BC66" s="25">
        <v>1217.978269901708</v>
      </c>
      <c r="BD66" s="25">
        <v>1424</v>
      </c>
      <c r="BE66" s="568">
        <v>1383.79</v>
      </c>
      <c r="BF66" s="250">
        <v>0</v>
      </c>
      <c r="BG66" s="25">
        <v>0</v>
      </c>
      <c r="BH66" s="25">
        <v>0</v>
      </c>
      <c r="BI66" s="25">
        <v>108.13825760809557</v>
      </c>
      <c r="BJ66" s="25">
        <v>710.01303350578542</v>
      </c>
      <c r="BK66" s="25">
        <v>536.42267260857932</v>
      </c>
      <c r="BL66" s="25">
        <v>499.42800553212561</v>
      </c>
      <c r="BM66" s="97">
        <v>186.39620719290158</v>
      </c>
      <c r="BN66" s="25">
        <v>72</v>
      </c>
      <c r="BO66" s="568">
        <v>0</v>
      </c>
      <c r="BP66" s="221">
        <v>1565.1589916961202</v>
      </c>
      <c r="BQ66" s="25">
        <v>1280</v>
      </c>
      <c r="BR66" s="568">
        <v>524.64</v>
      </c>
      <c r="BS66" s="159">
        <f t="shared" si="3"/>
        <v>-0.59012500000000001</v>
      </c>
      <c r="BT66" s="261">
        <f t="shared" si="33"/>
        <v>0</v>
      </c>
      <c r="BU66" s="27">
        <f t="shared" si="34"/>
        <v>0</v>
      </c>
      <c r="BV66" s="27">
        <f t="shared" si="35"/>
        <v>0</v>
      </c>
      <c r="BW66" s="27">
        <f t="shared" si="36"/>
        <v>6.2244062244062245E-2</v>
      </c>
      <c r="BX66" s="27">
        <f>BJ66/AZ66</f>
        <v>0.44593386952636282</v>
      </c>
      <c r="BY66" s="27">
        <f t="shared" si="76"/>
        <v>0.34623049583513182</v>
      </c>
      <c r="BZ66" s="27">
        <f>BL66/BB66</f>
        <v>0.31423455684870188</v>
      </c>
      <c r="CA66" s="98">
        <f>BM66/BC66</f>
        <v>0.1530373831775701</v>
      </c>
      <c r="CB66" s="27">
        <f t="shared" si="46"/>
        <v>5.0561797752808987E-2</v>
      </c>
      <c r="CC66" s="28">
        <f t="shared" si="5"/>
        <v>0</v>
      </c>
      <c r="CD66" s="242" t="s">
        <v>107</v>
      </c>
      <c r="CE66" s="29">
        <f t="shared" si="82"/>
        <v>0</v>
      </c>
      <c r="CF66" s="29">
        <f t="shared" si="82"/>
        <v>0</v>
      </c>
      <c r="CG66" s="29">
        <f t="shared" si="82"/>
        <v>6.2244062244062244</v>
      </c>
      <c r="CH66" s="29">
        <f t="shared" si="82"/>
        <v>38.368980728230056</v>
      </c>
      <c r="CI66" s="29">
        <f t="shared" si="82"/>
        <v>-9.9703373691231008</v>
      </c>
      <c r="CJ66" s="29">
        <f t="shared" si="82"/>
        <v>-3.1995938986429939</v>
      </c>
      <c r="CK66" s="99">
        <f>(CA66-BZ66)*100</f>
        <v>-16.119717367113179</v>
      </c>
      <c r="CL66" s="29">
        <f t="shared" si="47"/>
        <v>-10.247558542476112</v>
      </c>
      <c r="CM66" s="560">
        <f t="shared" si="7"/>
        <v>-5.0561797752808983</v>
      </c>
      <c r="CN66" s="261"/>
      <c r="CO66" s="27">
        <f>Y66/O66</f>
        <v>0</v>
      </c>
      <c r="CP66" s="27">
        <f>Z66/P66</f>
        <v>0</v>
      </c>
      <c r="CQ66" s="27">
        <f t="shared" si="77"/>
        <v>0</v>
      </c>
      <c r="CR66" s="27">
        <f>AB66/R66</f>
        <v>0</v>
      </c>
      <c r="CS66" s="98">
        <f t="shared" ref="CS66:CT69" si="83">AC66/S66</f>
        <v>0</v>
      </c>
      <c r="CT66" s="27">
        <f t="shared" si="83"/>
        <v>0</v>
      </c>
      <c r="CU66" s="28">
        <f t="shared" si="9"/>
        <v>0</v>
      </c>
      <c r="CV66" s="267">
        <f t="shared" ref="CV66:CW69" si="84">AF66/S66</f>
        <v>0</v>
      </c>
      <c r="CW66" s="27">
        <f t="shared" si="84"/>
        <v>0</v>
      </c>
      <c r="CX66" s="28">
        <f t="shared" si="11"/>
        <v>0</v>
      </c>
      <c r="CY66" s="261">
        <f t="shared" ref="CY66:CZ69" si="85">AI66/S66</f>
        <v>1</v>
      </c>
      <c r="CZ66" s="27">
        <f t="shared" si="85"/>
        <v>1</v>
      </c>
      <c r="DA66" s="28">
        <f t="shared" si="13"/>
        <v>0</v>
      </c>
      <c r="DB66" s="261">
        <f t="shared" ref="DB66:DC69" si="86">(AC66+AF66+AI66)/S66</f>
        <v>1</v>
      </c>
      <c r="DC66" s="27">
        <f t="shared" si="86"/>
        <v>1</v>
      </c>
      <c r="DD66" s="28">
        <f t="shared" si="15"/>
        <v>0</v>
      </c>
      <c r="DE66" s="159"/>
      <c r="DF66" s="159">
        <f t="shared" si="16"/>
        <v>-0.5</v>
      </c>
      <c r="DG66" s="261"/>
      <c r="DH66" s="28" t="s">
        <v>192</v>
      </c>
      <c r="DI66" s="26" t="s">
        <v>192</v>
      </c>
      <c r="DJ66" s="171"/>
      <c r="DK66" s="187"/>
      <c r="DL66" s="165" t="s">
        <v>192</v>
      </c>
      <c r="DM66" s="165"/>
      <c r="DN66" s="171" t="s">
        <v>192</v>
      </c>
      <c r="DO66" s="187"/>
      <c r="DP66" s="165" t="s">
        <v>192</v>
      </c>
      <c r="DQ66" s="165"/>
      <c r="DR66" s="171" t="s">
        <v>192</v>
      </c>
      <c r="DS66" s="187"/>
      <c r="DT66" s="165" t="s">
        <v>192</v>
      </c>
      <c r="DU66" s="165"/>
      <c r="DV66" s="171" t="s">
        <v>192</v>
      </c>
    </row>
    <row r="67" spans="1:126" s="8" customFormat="1" x14ac:dyDescent="0.25">
      <c r="A67" s="7"/>
      <c r="B67" s="21" t="s">
        <v>195</v>
      </c>
      <c r="C67" s="22"/>
      <c r="D67" s="23"/>
      <c r="E67" s="23"/>
      <c r="F67" s="23"/>
      <c r="G67" s="23"/>
      <c r="H67" s="51">
        <v>1</v>
      </c>
      <c r="I67" s="23">
        <v>1</v>
      </c>
      <c r="J67" s="24">
        <v>1</v>
      </c>
      <c r="K67" s="237">
        <v>0</v>
      </c>
      <c r="L67" s="23">
        <v>1</v>
      </c>
      <c r="M67" s="24">
        <v>1</v>
      </c>
      <c r="N67" s="242"/>
      <c r="O67" s="23"/>
      <c r="P67" s="23"/>
      <c r="Q67" s="23"/>
      <c r="R67" s="23"/>
      <c r="S67" s="51">
        <v>12</v>
      </c>
      <c r="T67" s="23">
        <v>9</v>
      </c>
      <c r="U67" s="24">
        <v>12</v>
      </c>
      <c r="V67" s="242"/>
      <c r="W67" s="23"/>
      <c r="X67" s="23"/>
      <c r="Y67" s="23"/>
      <c r="Z67" s="23"/>
      <c r="AA67" s="23"/>
      <c r="AB67" s="23"/>
      <c r="AC67" s="51">
        <v>4</v>
      </c>
      <c r="AD67" s="23">
        <v>1</v>
      </c>
      <c r="AE67" s="24">
        <v>1</v>
      </c>
      <c r="AF67" s="237">
        <v>0</v>
      </c>
      <c r="AG67" s="23">
        <v>0</v>
      </c>
      <c r="AH67" s="24">
        <v>0</v>
      </c>
      <c r="AI67" s="237">
        <v>2</v>
      </c>
      <c r="AJ67" s="23">
        <v>1</v>
      </c>
      <c r="AK67" s="24">
        <v>1</v>
      </c>
      <c r="AL67" s="246"/>
      <c r="AM67" s="50"/>
      <c r="AN67" s="50"/>
      <c r="AO67" s="50"/>
      <c r="AP67" s="50"/>
      <c r="AQ67" s="50"/>
      <c r="AR67" s="51"/>
      <c r="AS67" s="23" t="s">
        <v>268</v>
      </c>
      <c r="AT67" s="23" t="s">
        <v>268</v>
      </c>
      <c r="AU67" s="24" t="s">
        <v>403</v>
      </c>
      <c r="AV67" s="250"/>
      <c r="AW67" s="25"/>
      <c r="AX67" s="25"/>
      <c r="AY67" s="25"/>
      <c r="AZ67" s="25"/>
      <c r="BA67" s="25"/>
      <c r="BB67" s="97"/>
      <c r="BC67" s="25">
        <v>8084.2880803182679</v>
      </c>
      <c r="BD67" s="25">
        <v>8286.5400000000009</v>
      </c>
      <c r="BE67" s="568">
        <v>9156</v>
      </c>
      <c r="BF67" s="250"/>
      <c r="BG67" s="25"/>
      <c r="BH67" s="25"/>
      <c r="BI67" s="25"/>
      <c r="BJ67" s="25"/>
      <c r="BK67" s="25"/>
      <c r="BL67" s="25"/>
      <c r="BM67" s="97">
        <v>1604.6863705955004</v>
      </c>
      <c r="BN67" s="25">
        <v>1224.3599999999999</v>
      </c>
      <c r="BO67" s="568">
        <v>1567.33</v>
      </c>
      <c r="BP67" s="221">
        <v>3206.3277955162466</v>
      </c>
      <c r="BQ67" s="25">
        <v>2858.47</v>
      </c>
      <c r="BR67" s="568">
        <v>4243.63</v>
      </c>
      <c r="BS67" s="159">
        <f t="shared" si="3"/>
        <v>0.48458091216629889</v>
      </c>
      <c r="BT67" s="261"/>
      <c r="BU67" s="27"/>
      <c r="BV67" s="27"/>
      <c r="BW67" s="27"/>
      <c r="BX67" s="27"/>
      <c r="BY67" s="27"/>
      <c r="BZ67" s="27"/>
      <c r="CA67" s="98">
        <f>BM67/BC67</f>
        <v>0.19849445673543167</v>
      </c>
      <c r="CB67" s="27">
        <f t="shared" si="46"/>
        <v>0.14775286186997225</v>
      </c>
      <c r="CC67" s="28">
        <f t="shared" si="5"/>
        <v>0.17118064657055482</v>
      </c>
      <c r="CD67" s="242"/>
      <c r="CE67" s="29"/>
      <c r="CF67" s="29"/>
      <c r="CG67" s="29"/>
      <c r="CH67" s="29"/>
      <c r="CI67" s="29"/>
      <c r="CJ67" s="29"/>
      <c r="CK67" s="99"/>
      <c r="CL67" s="29">
        <f t="shared" si="47"/>
        <v>-5.074159486545943</v>
      </c>
      <c r="CM67" s="560">
        <f t="shared" si="7"/>
        <v>2.3427784700582572</v>
      </c>
      <c r="CN67" s="261"/>
      <c r="CO67" s="27"/>
      <c r="CP67" s="27"/>
      <c r="CQ67" s="27"/>
      <c r="CR67" s="27"/>
      <c r="CS67" s="98">
        <f t="shared" si="83"/>
        <v>0.33333333333333331</v>
      </c>
      <c r="CT67" s="27">
        <f t="shared" si="83"/>
        <v>0.1111111111111111</v>
      </c>
      <c r="CU67" s="28">
        <f t="shared" si="9"/>
        <v>8.3333333333333329E-2</v>
      </c>
      <c r="CV67" s="267">
        <f t="shared" si="84"/>
        <v>0</v>
      </c>
      <c r="CW67" s="27">
        <f t="shared" si="84"/>
        <v>0</v>
      </c>
      <c r="CX67" s="28">
        <f t="shared" si="11"/>
        <v>0</v>
      </c>
      <c r="CY67" s="261">
        <f t="shared" si="85"/>
        <v>0.16666666666666666</v>
      </c>
      <c r="CZ67" s="27">
        <f t="shared" si="85"/>
        <v>0.1111111111111111</v>
      </c>
      <c r="DA67" s="28">
        <f t="shared" si="13"/>
        <v>8.3333333333333329E-2</v>
      </c>
      <c r="DB67" s="261">
        <f t="shared" si="86"/>
        <v>0.5</v>
      </c>
      <c r="DC67" s="27">
        <f t="shared" si="86"/>
        <v>0.22222222222222221</v>
      </c>
      <c r="DD67" s="28">
        <f t="shared" si="15"/>
        <v>0.16666666666666666</v>
      </c>
      <c r="DE67" s="159"/>
      <c r="DF67" s="159">
        <f t="shared" si="16"/>
        <v>0.33333333333333331</v>
      </c>
      <c r="DG67" s="261"/>
      <c r="DH67" s="28"/>
      <c r="DI67" s="26"/>
      <c r="DJ67" s="171"/>
      <c r="DK67" s="187"/>
      <c r="DL67" s="165" t="s">
        <v>192</v>
      </c>
      <c r="DM67" s="165"/>
      <c r="DN67" s="171" t="s">
        <v>192</v>
      </c>
      <c r="DO67" s="187"/>
      <c r="DP67" s="165" t="s">
        <v>192</v>
      </c>
      <c r="DQ67" s="165"/>
      <c r="DR67" s="171" t="s">
        <v>192</v>
      </c>
      <c r="DS67" s="187"/>
      <c r="DT67" s="165" t="s">
        <v>192</v>
      </c>
      <c r="DU67" s="165"/>
      <c r="DV67" s="171" t="s">
        <v>192</v>
      </c>
    </row>
    <row r="68" spans="1:126" s="8" customFormat="1" x14ac:dyDescent="0.25">
      <c r="A68" s="21"/>
      <c r="B68" s="21" t="s">
        <v>76</v>
      </c>
      <c r="C68" s="22">
        <v>3</v>
      </c>
      <c r="D68" s="23">
        <v>3</v>
      </c>
      <c r="E68" s="23">
        <v>3</v>
      </c>
      <c r="F68" s="23"/>
      <c r="G68" s="23">
        <v>0</v>
      </c>
      <c r="H68" s="51">
        <v>0</v>
      </c>
      <c r="I68" s="23">
        <v>0</v>
      </c>
      <c r="J68" s="24">
        <v>0</v>
      </c>
      <c r="K68" s="237">
        <v>3</v>
      </c>
      <c r="L68" s="23">
        <v>3</v>
      </c>
      <c r="M68" s="24">
        <v>3</v>
      </c>
      <c r="N68" s="242">
        <v>17</v>
      </c>
      <c r="O68" s="23">
        <v>19</v>
      </c>
      <c r="P68" s="23">
        <v>17</v>
      </c>
      <c r="Q68" s="23"/>
      <c r="R68" s="23">
        <v>20</v>
      </c>
      <c r="S68" s="51">
        <v>20</v>
      </c>
      <c r="T68" s="23">
        <v>23</v>
      </c>
      <c r="U68" s="24">
        <v>17</v>
      </c>
      <c r="V68" s="242">
        <v>0</v>
      </c>
      <c r="W68" s="23">
        <v>0</v>
      </c>
      <c r="X68" s="23">
        <v>0</v>
      </c>
      <c r="Y68" s="23">
        <v>0</v>
      </c>
      <c r="Z68" s="23">
        <v>5</v>
      </c>
      <c r="AA68" s="23"/>
      <c r="AB68" s="23">
        <v>4</v>
      </c>
      <c r="AC68" s="51">
        <v>3</v>
      </c>
      <c r="AD68" s="23">
        <v>3</v>
      </c>
      <c r="AE68" s="24">
        <v>5</v>
      </c>
      <c r="AF68" s="237">
        <v>0</v>
      </c>
      <c r="AG68" s="23">
        <v>3</v>
      </c>
      <c r="AH68" s="24">
        <v>3</v>
      </c>
      <c r="AI68" s="237">
        <v>3</v>
      </c>
      <c r="AJ68" s="23">
        <v>3</v>
      </c>
      <c r="AK68" s="24">
        <v>3</v>
      </c>
      <c r="AL68" s="246" t="s">
        <v>273</v>
      </c>
      <c r="AM68" s="50" t="s">
        <v>273</v>
      </c>
      <c r="AN68" s="50" t="s">
        <v>273</v>
      </c>
      <c r="AO68" s="50" t="s">
        <v>315</v>
      </c>
      <c r="AP68" s="50" t="s">
        <v>283</v>
      </c>
      <c r="AQ68" s="50"/>
      <c r="AR68" s="51" t="s">
        <v>283</v>
      </c>
      <c r="AS68" s="23" t="s">
        <v>265</v>
      </c>
      <c r="AT68" s="23" t="s">
        <v>267</v>
      </c>
      <c r="AU68" s="24" t="s">
        <v>399</v>
      </c>
      <c r="AV68" s="250">
        <v>12195.434288934042</v>
      </c>
      <c r="AW68" s="25">
        <v>12847.109578203881</v>
      </c>
      <c r="AX68" s="25">
        <v>12865.606911742108</v>
      </c>
      <c r="AY68" s="25">
        <v>13783.359229600288</v>
      </c>
      <c r="AZ68" s="25">
        <v>21189.407003944201</v>
      </c>
      <c r="BA68" s="25"/>
      <c r="BB68" s="97">
        <v>21895.151422018087</v>
      </c>
      <c r="BC68" s="25">
        <v>22508.409172400839</v>
      </c>
      <c r="BD68" s="25">
        <v>22293</v>
      </c>
      <c r="BE68" s="568">
        <v>22968</v>
      </c>
      <c r="BF68" s="250">
        <v>2713.4165428768192</v>
      </c>
      <c r="BG68" s="25">
        <v>2714.8394146874521</v>
      </c>
      <c r="BH68" s="25">
        <v>1764.3610451847173</v>
      </c>
      <c r="BI68" s="25">
        <v>2993.7222895714881</v>
      </c>
      <c r="BJ68" s="25">
        <v>5042.6576968827721</v>
      </c>
      <c r="BK68" s="25"/>
      <c r="BL68" s="25">
        <v>4281.4212781942051</v>
      </c>
      <c r="BM68" s="97">
        <v>4782.2721555369635</v>
      </c>
      <c r="BN68" s="25">
        <v>5289</v>
      </c>
      <c r="BO68" s="568">
        <v>2837</v>
      </c>
      <c r="BP68" s="221">
        <v>10204.836625858703</v>
      </c>
      <c r="BQ68" s="25">
        <v>9987</v>
      </c>
      <c r="BR68" s="568">
        <v>8342</v>
      </c>
      <c r="BS68" s="159">
        <f t="shared" si="3"/>
        <v>-0.16471412836687693</v>
      </c>
      <c r="BT68" s="261">
        <f t="shared" si="33"/>
        <v>0.22249445805623613</v>
      </c>
      <c r="BU68" s="27">
        <f t="shared" si="34"/>
        <v>0.21131908295492302</v>
      </c>
      <c r="BV68" s="27">
        <f t="shared" si="35"/>
        <v>0.13713780137137802</v>
      </c>
      <c r="BW68" s="27">
        <f t="shared" si="36"/>
        <v>0.21719830700939402</v>
      </c>
      <c r="BX68" s="27">
        <f t="shared" ref="BX68:BX74" si="87">BJ68/AZ68</f>
        <v>0.23798012355627179</v>
      </c>
      <c r="BY68" s="27"/>
      <c r="BZ68" s="27">
        <f t="shared" ref="BZ68:BZ73" si="88">BL68/BB68</f>
        <v>0.19554198076423188</v>
      </c>
      <c r="CA68" s="98">
        <f>BM68/BC68</f>
        <v>0.21246602187243191</v>
      </c>
      <c r="CB68" s="27">
        <f t="shared" si="46"/>
        <v>0.23724936078589692</v>
      </c>
      <c r="CC68" s="28">
        <f t="shared" si="5"/>
        <v>0.12351967955416231</v>
      </c>
      <c r="CD68" s="242" t="s">
        <v>107</v>
      </c>
      <c r="CE68" s="29">
        <f t="shared" ref="CE68:CH74" si="89">(BU68-BT68)*100</f>
        <v>-1.1175375101313112</v>
      </c>
      <c r="CF68" s="29">
        <f t="shared" si="89"/>
        <v>-7.4181281583545005</v>
      </c>
      <c r="CG68" s="29">
        <f t="shared" si="89"/>
        <v>8.0060505638016011</v>
      </c>
      <c r="CH68" s="29">
        <f t="shared" si="89"/>
        <v>2.0781816546877776</v>
      </c>
      <c r="CI68" s="29"/>
      <c r="CJ68" s="29"/>
      <c r="CK68" s="99">
        <f>(CA68-BZ68)*100</f>
        <v>1.6924041108200032</v>
      </c>
      <c r="CL68" s="29">
        <f t="shared" si="47"/>
        <v>2.4783338913465016</v>
      </c>
      <c r="CM68" s="560">
        <f t="shared" si="7"/>
        <v>-11.372968123173461</v>
      </c>
      <c r="CN68" s="261">
        <f t="shared" ref="CN68:CP74" si="90">X68/N68</f>
        <v>0</v>
      </c>
      <c r="CO68" s="27">
        <f t="shared" si="90"/>
        <v>0</v>
      </c>
      <c r="CP68" s="27">
        <f t="shared" si="90"/>
        <v>0.29411764705882354</v>
      </c>
      <c r="CQ68" s="27"/>
      <c r="CR68" s="27">
        <f t="shared" ref="CR68:CR73" si="91">AB68/R68</f>
        <v>0.2</v>
      </c>
      <c r="CS68" s="98">
        <f t="shared" si="83"/>
        <v>0.15</v>
      </c>
      <c r="CT68" s="27">
        <f t="shared" si="83"/>
        <v>0.13043478260869565</v>
      </c>
      <c r="CU68" s="28">
        <f t="shared" si="9"/>
        <v>0.29411764705882354</v>
      </c>
      <c r="CV68" s="267">
        <f t="shared" si="84"/>
        <v>0</v>
      </c>
      <c r="CW68" s="27">
        <f t="shared" si="84"/>
        <v>0.13043478260869565</v>
      </c>
      <c r="CX68" s="28">
        <f t="shared" si="11"/>
        <v>0.17647058823529413</v>
      </c>
      <c r="CY68" s="261">
        <f t="shared" si="85"/>
        <v>0.15</v>
      </c>
      <c r="CZ68" s="27">
        <f t="shared" si="85"/>
        <v>0.13043478260869565</v>
      </c>
      <c r="DA68" s="28">
        <f t="shared" si="13"/>
        <v>0.17647058823529413</v>
      </c>
      <c r="DB68" s="261">
        <f t="shared" si="86"/>
        <v>0.3</v>
      </c>
      <c r="DC68" s="27">
        <f t="shared" si="86"/>
        <v>0.39130434782608697</v>
      </c>
      <c r="DD68" s="28">
        <f t="shared" si="15"/>
        <v>0.6470588235294118</v>
      </c>
      <c r="DE68" s="159">
        <v>0</v>
      </c>
      <c r="DF68" s="159">
        <f t="shared" si="16"/>
        <v>-0.2608695652173913</v>
      </c>
      <c r="DG68" s="261"/>
      <c r="DH68" s="28"/>
      <c r="DI68" s="26"/>
      <c r="DJ68" s="171" t="s">
        <v>192</v>
      </c>
      <c r="DK68" s="187"/>
      <c r="DL68" s="165" t="s">
        <v>192</v>
      </c>
      <c r="DM68" s="165"/>
      <c r="DN68" s="171" t="s">
        <v>192</v>
      </c>
      <c r="DO68" s="187"/>
      <c r="DP68" s="165" t="s">
        <v>192</v>
      </c>
      <c r="DQ68" s="165"/>
      <c r="DR68" s="171" t="s">
        <v>192</v>
      </c>
      <c r="DS68" s="187"/>
      <c r="DT68" s="165" t="s">
        <v>192</v>
      </c>
      <c r="DU68" s="165"/>
      <c r="DV68" s="171" t="s">
        <v>192</v>
      </c>
    </row>
    <row r="69" spans="1:126" s="11" customFormat="1" x14ac:dyDescent="0.25">
      <c r="A69" s="35"/>
      <c r="B69" s="35" t="s">
        <v>77</v>
      </c>
      <c r="C69" s="36">
        <v>11</v>
      </c>
      <c r="D69" s="37">
        <v>13</v>
      </c>
      <c r="E69" s="37">
        <v>13</v>
      </c>
      <c r="F69" s="37">
        <v>0</v>
      </c>
      <c r="G69" s="37">
        <v>0</v>
      </c>
      <c r="H69" s="76">
        <v>0</v>
      </c>
      <c r="I69" s="37">
        <v>0</v>
      </c>
      <c r="J69" s="38">
        <v>0</v>
      </c>
      <c r="K69" s="239">
        <v>0</v>
      </c>
      <c r="L69" s="37">
        <v>12</v>
      </c>
      <c r="M69" s="38">
        <v>13</v>
      </c>
      <c r="N69" s="195">
        <v>14</v>
      </c>
      <c r="O69" s="37">
        <v>17</v>
      </c>
      <c r="P69" s="37">
        <v>51</v>
      </c>
      <c r="Q69" s="37">
        <v>60</v>
      </c>
      <c r="R69" s="37">
        <v>54</v>
      </c>
      <c r="S69" s="76">
        <v>65</v>
      </c>
      <c r="T69" s="37">
        <v>65</v>
      </c>
      <c r="U69" s="38">
        <v>33</v>
      </c>
      <c r="V69" s="195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76">
        <v>0</v>
      </c>
      <c r="AD69" s="37">
        <v>3</v>
      </c>
      <c r="AE69" s="38">
        <v>2</v>
      </c>
      <c r="AF69" s="239">
        <v>0</v>
      </c>
      <c r="AG69" s="37">
        <v>3</v>
      </c>
      <c r="AH69" s="38">
        <v>10</v>
      </c>
      <c r="AI69" s="239">
        <v>0</v>
      </c>
      <c r="AJ69" s="37">
        <v>0</v>
      </c>
      <c r="AK69" s="38">
        <v>7</v>
      </c>
      <c r="AL69" s="248" t="s">
        <v>305</v>
      </c>
      <c r="AM69" s="39" t="s">
        <v>263</v>
      </c>
      <c r="AN69" s="39">
        <v>30.36408443890473</v>
      </c>
      <c r="AO69" s="39">
        <v>33.76474806631721</v>
      </c>
      <c r="AP69" s="39">
        <v>35.813683473628494</v>
      </c>
      <c r="AQ69" s="39">
        <v>35.813683473628494</v>
      </c>
      <c r="AR69" s="78">
        <v>35.813683473628494</v>
      </c>
      <c r="AS69" s="39">
        <v>40.110756341739666</v>
      </c>
      <c r="AT69" s="39">
        <v>40.11</v>
      </c>
      <c r="AU69" s="587">
        <v>40.11</v>
      </c>
      <c r="AV69" s="252">
        <v>29524.618528067571</v>
      </c>
      <c r="AW69" s="226">
        <v>34889.556690058678</v>
      </c>
      <c r="AX69" s="226">
        <v>35480.219236088582</v>
      </c>
      <c r="AY69" s="226">
        <v>51596.063767423067</v>
      </c>
      <c r="AZ69" s="226">
        <v>56067.666091826461</v>
      </c>
      <c r="BA69" s="226">
        <v>60956.838606496261</v>
      </c>
      <c r="BB69" s="108">
        <v>58933.699865111746</v>
      </c>
      <c r="BC69" s="226">
        <v>44496.047262110063</v>
      </c>
      <c r="BD69" s="226">
        <v>50324</v>
      </c>
      <c r="BE69" s="567">
        <v>52631.32</v>
      </c>
      <c r="BF69" s="252">
        <v>1465.3303054621201</v>
      </c>
      <c r="BG69" s="226">
        <v>1733.9685033096</v>
      </c>
      <c r="BH69" s="226">
        <v>2159.6490628966253</v>
      </c>
      <c r="BI69" s="226">
        <v>8157.1391170226689</v>
      </c>
      <c r="BJ69" s="226">
        <v>6726.7687719477981</v>
      </c>
      <c r="BK69" s="226">
        <v>7720.0044393600492</v>
      </c>
      <c r="BL69" s="226">
        <v>2040.9104102993151</v>
      </c>
      <c r="BM69" s="108">
        <v>10691.458785095134</v>
      </c>
      <c r="BN69" s="226">
        <v>5179</v>
      </c>
      <c r="BO69" s="567">
        <v>4246.7</v>
      </c>
      <c r="BP69" s="257">
        <v>32827.075543110172</v>
      </c>
      <c r="BQ69" s="226">
        <v>29535</v>
      </c>
      <c r="BR69" s="567">
        <v>24376.560000000001</v>
      </c>
      <c r="BS69" s="549">
        <f t="shared" si="3"/>
        <v>-0.17465515490096492</v>
      </c>
      <c r="BT69" s="263">
        <f t="shared" si="33"/>
        <v>4.9630795536582603E-2</v>
      </c>
      <c r="BU69" s="41">
        <f t="shared" si="34"/>
        <v>4.9698782896936938E-2</v>
      </c>
      <c r="BV69" s="41">
        <f t="shared" si="35"/>
        <v>6.086910141468195E-2</v>
      </c>
      <c r="BW69" s="41">
        <f t="shared" si="36"/>
        <v>0.15809615155512999</v>
      </c>
      <c r="BX69" s="41">
        <f t="shared" si="87"/>
        <v>0.11997590127848082</v>
      </c>
      <c r="BY69" s="41">
        <f>BK69/BA69</f>
        <v>0.12664706070464285</v>
      </c>
      <c r="BZ69" s="41">
        <f t="shared" si="88"/>
        <v>3.4630617371225268E-2</v>
      </c>
      <c r="CA69" s="103">
        <f>BM69/BC69</f>
        <v>0.2402788436940394</v>
      </c>
      <c r="CB69" s="41">
        <f t="shared" si="46"/>
        <v>0.10291312296319848</v>
      </c>
      <c r="CC69" s="42">
        <f t="shared" si="5"/>
        <v>8.0687696983469157E-2</v>
      </c>
      <c r="CD69" s="195" t="s">
        <v>107</v>
      </c>
      <c r="CE69" s="43">
        <f t="shared" si="89"/>
        <v>6.7987360354335169E-3</v>
      </c>
      <c r="CF69" s="43">
        <f t="shared" si="89"/>
        <v>1.1170318517745013</v>
      </c>
      <c r="CG69" s="43">
        <f t="shared" si="89"/>
        <v>9.7227050140448039</v>
      </c>
      <c r="CH69" s="43">
        <f t="shared" si="89"/>
        <v>-3.8120250276649168</v>
      </c>
      <c r="CI69" s="43">
        <f>(BY69-BX69)*100</f>
        <v>0.66711594261620322</v>
      </c>
      <c r="CJ69" s="43">
        <f>(BZ69-BY69)*100</f>
        <v>-9.2016443333417577</v>
      </c>
      <c r="CK69" s="110">
        <f>(CA69-BZ69)*100</f>
        <v>20.564822632281412</v>
      </c>
      <c r="CL69" s="43">
        <f t="shared" si="47"/>
        <v>-13.736572073084091</v>
      </c>
      <c r="CM69" s="562">
        <f t="shared" si="7"/>
        <v>-2.2225425979729319</v>
      </c>
      <c r="CN69" s="263">
        <f t="shared" si="90"/>
        <v>0</v>
      </c>
      <c r="CO69" s="41">
        <f t="shared" si="90"/>
        <v>0</v>
      </c>
      <c r="CP69" s="41">
        <f t="shared" si="90"/>
        <v>0</v>
      </c>
      <c r="CQ69" s="41">
        <f>AA69/Q69</f>
        <v>0</v>
      </c>
      <c r="CR69" s="41">
        <f t="shared" si="91"/>
        <v>0</v>
      </c>
      <c r="CS69" s="103">
        <f t="shared" si="83"/>
        <v>0</v>
      </c>
      <c r="CT69" s="41">
        <f t="shared" si="83"/>
        <v>4.6153846153846156E-2</v>
      </c>
      <c r="CU69" s="42">
        <f t="shared" si="9"/>
        <v>6.0606060606060608E-2</v>
      </c>
      <c r="CV69" s="269">
        <f t="shared" si="84"/>
        <v>0</v>
      </c>
      <c r="CW69" s="41">
        <f t="shared" si="84"/>
        <v>4.6153846153846156E-2</v>
      </c>
      <c r="CX69" s="42">
        <f t="shared" si="11"/>
        <v>0.30303030303030304</v>
      </c>
      <c r="CY69" s="263">
        <f t="shared" si="85"/>
        <v>0</v>
      </c>
      <c r="CZ69" s="41">
        <f t="shared" si="85"/>
        <v>0</v>
      </c>
      <c r="DA69" s="42">
        <f t="shared" si="13"/>
        <v>0.21212121212121213</v>
      </c>
      <c r="DB69" s="263">
        <f t="shared" si="86"/>
        <v>0</v>
      </c>
      <c r="DC69" s="41">
        <f t="shared" si="86"/>
        <v>9.2307692307692313E-2</v>
      </c>
      <c r="DD69" s="42">
        <f t="shared" si="15"/>
        <v>0.5757575757575758</v>
      </c>
      <c r="DE69" s="549">
        <f t="shared" si="22"/>
        <v>0</v>
      </c>
      <c r="DF69" s="549">
        <f t="shared" si="16"/>
        <v>-0.49230769230769234</v>
      </c>
      <c r="DG69" s="263"/>
      <c r="DH69" s="42" t="s">
        <v>192</v>
      </c>
      <c r="DI69" s="140"/>
      <c r="DJ69" s="173" t="s">
        <v>192</v>
      </c>
      <c r="DK69" s="189"/>
      <c r="DL69" s="94" t="s">
        <v>192</v>
      </c>
      <c r="DM69" s="94"/>
      <c r="DN69" s="173" t="s">
        <v>192</v>
      </c>
      <c r="DO69" s="189"/>
      <c r="DP69" s="94" t="s">
        <v>192</v>
      </c>
      <c r="DQ69" s="94"/>
      <c r="DR69" s="173" t="s">
        <v>192</v>
      </c>
      <c r="DS69" s="189"/>
      <c r="DT69" s="94" t="s">
        <v>192</v>
      </c>
      <c r="DU69" s="94"/>
      <c r="DV69" s="173" t="s">
        <v>192</v>
      </c>
    </row>
    <row r="70" spans="1:126" s="11" customFormat="1" x14ac:dyDescent="0.25">
      <c r="A70" s="10"/>
      <c r="B70" s="35" t="s">
        <v>78</v>
      </c>
      <c r="C70" s="36">
        <v>7</v>
      </c>
      <c r="D70" s="37">
        <v>7</v>
      </c>
      <c r="E70" s="37">
        <v>7</v>
      </c>
      <c r="F70" s="37"/>
      <c r="G70" s="37">
        <v>7</v>
      </c>
      <c r="H70" s="76"/>
      <c r="I70" s="37"/>
      <c r="J70" s="38">
        <v>0</v>
      </c>
      <c r="K70" s="239"/>
      <c r="L70" s="37"/>
      <c r="M70" s="38">
        <v>7</v>
      </c>
      <c r="N70" s="195">
        <v>102</v>
      </c>
      <c r="O70" s="37">
        <v>98</v>
      </c>
      <c r="P70" s="37">
        <v>103</v>
      </c>
      <c r="Q70" s="37"/>
      <c r="R70" s="37">
        <v>110</v>
      </c>
      <c r="S70" s="76"/>
      <c r="T70" s="37"/>
      <c r="U70" s="38">
        <v>102</v>
      </c>
      <c r="V70" s="195">
        <v>19</v>
      </c>
      <c r="W70" s="37">
        <v>2</v>
      </c>
      <c r="X70" s="37">
        <v>3</v>
      </c>
      <c r="Y70" s="37">
        <v>37</v>
      </c>
      <c r="Z70" s="37">
        <v>19</v>
      </c>
      <c r="AA70" s="37"/>
      <c r="AB70" s="37">
        <v>4</v>
      </c>
      <c r="AC70" s="76"/>
      <c r="AD70" s="37"/>
      <c r="AE70" s="38">
        <v>2</v>
      </c>
      <c r="AF70" s="239"/>
      <c r="AG70" s="37"/>
      <c r="AH70" s="38">
        <v>9</v>
      </c>
      <c r="AI70" s="239"/>
      <c r="AJ70" s="37"/>
      <c r="AK70" s="38">
        <v>11</v>
      </c>
      <c r="AL70" s="248">
        <v>30.349855720798399</v>
      </c>
      <c r="AM70" s="39">
        <v>33.636689603360253</v>
      </c>
      <c r="AN70" s="39">
        <v>41.619000461010465</v>
      </c>
      <c r="AO70" s="39">
        <v>48.534157460686053</v>
      </c>
      <c r="AP70" s="39">
        <v>48.534157460686053</v>
      </c>
      <c r="AQ70" s="39"/>
      <c r="AR70" s="78">
        <v>52.945060073647845</v>
      </c>
      <c r="AS70" s="39"/>
      <c r="AT70" s="39"/>
      <c r="AU70" s="587">
        <v>56.47</v>
      </c>
      <c r="AV70" s="252">
        <v>37401.850302502542</v>
      </c>
      <c r="AW70" s="226">
        <v>35793.39332160887</v>
      </c>
      <c r="AX70" s="226">
        <v>48336.591709779685</v>
      </c>
      <c r="AY70" s="226">
        <v>56789.19015828026</v>
      </c>
      <c r="AZ70" s="226">
        <v>69166.125975378629</v>
      </c>
      <c r="BA70" s="226"/>
      <c r="BB70" s="108">
        <v>66328.492723433563</v>
      </c>
      <c r="BC70" s="226"/>
      <c r="BD70" s="226"/>
      <c r="BE70" s="567">
        <v>73420.33</v>
      </c>
      <c r="BF70" s="252">
        <v>825.79211273697933</v>
      </c>
      <c r="BG70" s="226">
        <v>1122.1905396099055</v>
      </c>
      <c r="BH70" s="226">
        <v>2861.13909425672</v>
      </c>
      <c r="BI70" s="226">
        <v>5474.8407806443902</v>
      </c>
      <c r="BJ70" s="226">
        <v>17854.579655209705</v>
      </c>
      <c r="BK70" s="226"/>
      <c r="BL70" s="226">
        <v>22324.389161131698</v>
      </c>
      <c r="BM70" s="108"/>
      <c r="BN70" s="226"/>
      <c r="BO70" s="567">
        <v>16358.9</v>
      </c>
      <c r="BP70" s="257"/>
      <c r="BQ70" s="226"/>
      <c r="BR70" s="567">
        <v>58253.18</v>
      </c>
      <c r="BS70" s="549"/>
      <c r="BT70" s="263">
        <f t="shared" si="33"/>
        <v>2.207891069714607E-2</v>
      </c>
      <c r="BU70" s="41">
        <f t="shared" si="34"/>
        <v>3.1351890264408842E-2</v>
      </c>
      <c r="BV70" s="41">
        <f t="shared" si="35"/>
        <v>5.9191990851060375E-2</v>
      </c>
      <c r="BW70" s="41">
        <f t="shared" si="36"/>
        <v>9.6406389409413332E-2</v>
      </c>
      <c r="BX70" s="41">
        <f t="shared" si="87"/>
        <v>0.25814051898129264</v>
      </c>
      <c r="BY70" s="41"/>
      <c r="BZ70" s="41">
        <f t="shared" si="88"/>
        <v>0.33657314141324651</v>
      </c>
      <c r="CA70" s="103"/>
      <c r="CB70" s="41"/>
      <c r="CC70" s="42">
        <f t="shared" si="5"/>
        <v>0.22281158365809578</v>
      </c>
      <c r="CD70" s="195" t="s">
        <v>107</v>
      </c>
      <c r="CE70" s="43">
        <f t="shared" si="89"/>
        <v>0.92729795672627724</v>
      </c>
      <c r="CF70" s="43">
        <f t="shared" si="89"/>
        <v>2.7840100586651531</v>
      </c>
      <c r="CG70" s="43">
        <f t="shared" si="89"/>
        <v>3.7214398558352957</v>
      </c>
      <c r="CH70" s="43">
        <f t="shared" si="89"/>
        <v>16.173412957187931</v>
      </c>
      <c r="CI70" s="43"/>
      <c r="CJ70" s="43"/>
      <c r="CK70" s="110"/>
      <c r="CL70" s="43"/>
      <c r="CM70" s="562">
        <f t="shared" si="7"/>
        <v>22.281158365809578</v>
      </c>
      <c r="CN70" s="263">
        <f t="shared" si="90"/>
        <v>2.9411764705882353E-2</v>
      </c>
      <c r="CO70" s="41">
        <f t="shared" si="90"/>
        <v>0.37755102040816324</v>
      </c>
      <c r="CP70" s="41">
        <f t="shared" si="90"/>
        <v>0.18446601941747573</v>
      </c>
      <c r="CQ70" s="41"/>
      <c r="CR70" s="41">
        <f t="shared" si="91"/>
        <v>3.6363636363636362E-2</v>
      </c>
      <c r="CS70" s="103"/>
      <c r="CT70" s="41"/>
      <c r="CU70" s="42">
        <f t="shared" si="9"/>
        <v>1.9607843137254902E-2</v>
      </c>
      <c r="CV70" s="269"/>
      <c r="CW70" s="41"/>
      <c r="CX70" s="42">
        <f t="shared" si="11"/>
        <v>8.8235294117647065E-2</v>
      </c>
      <c r="CY70" s="263"/>
      <c r="CZ70" s="41"/>
      <c r="DA70" s="42">
        <f t="shared" si="13"/>
        <v>0.10784313725490197</v>
      </c>
      <c r="DB70" s="263"/>
      <c r="DC70" s="41"/>
      <c r="DD70" s="42">
        <f t="shared" si="15"/>
        <v>0.21568627450980393</v>
      </c>
      <c r="DE70" s="549"/>
      <c r="DF70" s="553"/>
      <c r="DG70" s="263"/>
      <c r="DH70" s="42"/>
      <c r="DI70" s="140"/>
      <c r="DJ70" s="173" t="s">
        <v>192</v>
      </c>
      <c r="DK70" s="189"/>
      <c r="DL70" s="94"/>
      <c r="DM70" s="94"/>
      <c r="DN70" s="173"/>
      <c r="DO70" s="189"/>
      <c r="DP70" s="94"/>
      <c r="DQ70" s="94"/>
      <c r="DR70" s="173"/>
      <c r="DS70" s="189"/>
      <c r="DT70" s="94" t="s">
        <v>192</v>
      </c>
      <c r="DU70" s="94"/>
      <c r="DV70" s="173" t="s">
        <v>192</v>
      </c>
    </row>
    <row r="71" spans="1:126" s="11" customFormat="1" x14ac:dyDescent="0.25">
      <c r="A71" s="10"/>
      <c r="B71" s="35" t="s">
        <v>79</v>
      </c>
      <c r="C71" s="36">
        <v>7</v>
      </c>
      <c r="D71" s="37">
        <v>6</v>
      </c>
      <c r="E71" s="37">
        <v>4</v>
      </c>
      <c r="F71" s="37">
        <v>4</v>
      </c>
      <c r="G71" s="37">
        <v>4</v>
      </c>
      <c r="H71" s="76">
        <v>7</v>
      </c>
      <c r="I71" s="37">
        <v>7</v>
      </c>
      <c r="J71" s="38">
        <v>0</v>
      </c>
      <c r="K71" s="239">
        <v>4</v>
      </c>
      <c r="L71" s="37">
        <v>4</v>
      </c>
      <c r="M71" s="38">
        <v>11</v>
      </c>
      <c r="N71" s="195">
        <v>82</v>
      </c>
      <c r="O71" s="37">
        <v>96</v>
      </c>
      <c r="P71" s="37">
        <v>84</v>
      </c>
      <c r="Q71" s="37">
        <v>73</v>
      </c>
      <c r="R71" s="37">
        <v>69</v>
      </c>
      <c r="S71" s="76">
        <v>68</v>
      </c>
      <c r="T71" s="37">
        <v>178</v>
      </c>
      <c r="U71" s="38">
        <v>164</v>
      </c>
      <c r="V71" s="195">
        <v>29</v>
      </c>
      <c r="W71" s="37">
        <v>1</v>
      </c>
      <c r="X71" s="37">
        <v>7</v>
      </c>
      <c r="Y71" s="37">
        <v>38</v>
      </c>
      <c r="Z71" s="37">
        <v>22</v>
      </c>
      <c r="AA71" s="37">
        <v>12</v>
      </c>
      <c r="AB71" s="37">
        <v>1</v>
      </c>
      <c r="AC71" s="76">
        <v>0</v>
      </c>
      <c r="AD71" s="37">
        <v>2</v>
      </c>
      <c r="AE71" s="38">
        <v>2</v>
      </c>
      <c r="AF71" s="239">
        <v>13</v>
      </c>
      <c r="AG71" s="37">
        <v>21</v>
      </c>
      <c r="AH71" s="38">
        <v>11</v>
      </c>
      <c r="AI71" s="239">
        <v>15</v>
      </c>
      <c r="AJ71" s="37">
        <v>29</v>
      </c>
      <c r="AK71" s="38">
        <v>16</v>
      </c>
      <c r="AL71" s="248">
        <v>26.323128496707476</v>
      </c>
      <c r="AM71" s="39">
        <v>26.323128496707476</v>
      </c>
      <c r="AN71" s="39">
        <v>40.551846603035841</v>
      </c>
      <c r="AO71" s="39">
        <v>46.599051798225396</v>
      </c>
      <c r="AP71" s="39">
        <v>46.599051798225396</v>
      </c>
      <c r="AQ71" s="39">
        <v>46.599051798225396</v>
      </c>
      <c r="AR71" s="78">
        <v>46.599051798225396</v>
      </c>
      <c r="AS71" s="39">
        <v>46.599051798225396</v>
      </c>
      <c r="AT71" s="39">
        <v>50.58</v>
      </c>
      <c r="AU71" s="587">
        <v>51.54</v>
      </c>
      <c r="AV71" s="252">
        <v>25605.161609780251</v>
      </c>
      <c r="AW71" s="226">
        <v>26272.815749483496</v>
      </c>
      <c r="AX71" s="226">
        <v>33309.898634612211</v>
      </c>
      <c r="AY71" s="226">
        <v>44381.861799306775</v>
      </c>
      <c r="AZ71" s="226">
        <v>35474.32854679256</v>
      </c>
      <c r="BA71" s="226">
        <v>37637.990108195176</v>
      </c>
      <c r="BB71" s="108">
        <v>35381.543076021197</v>
      </c>
      <c r="BC71" s="226">
        <v>31490.64319497328</v>
      </c>
      <c r="BD71" s="226">
        <v>96720.3</v>
      </c>
      <c r="BE71" s="567">
        <v>111281.55</v>
      </c>
      <c r="BF71" s="252">
        <v>1847.2290994359737</v>
      </c>
      <c r="BG71" s="226">
        <v>1966.8072464015572</v>
      </c>
      <c r="BH71" s="226">
        <v>3766.0286509467792</v>
      </c>
      <c r="BI71" s="226">
        <v>5219.7340937160288</v>
      </c>
      <c r="BJ71" s="226">
        <v>10252.033283817394</v>
      </c>
      <c r="BK71" s="226">
        <v>22884.033101689802</v>
      </c>
      <c r="BL71" s="226">
        <v>6976.3404875327969</v>
      </c>
      <c r="BM71" s="108">
        <v>5170.0616388068365</v>
      </c>
      <c r="BN71" s="226">
        <v>24811.279999999999</v>
      </c>
      <c r="BO71" s="567">
        <v>20148.77</v>
      </c>
      <c r="BP71" s="257">
        <v>78048.600000000006</v>
      </c>
      <c r="BQ71" s="226">
        <v>78842.28</v>
      </c>
      <c r="BR71" s="567">
        <v>80666.649999999994</v>
      </c>
      <c r="BS71" s="549">
        <f t="shared" ref="BS71:BS72" si="92">(BR71-BQ71)/BQ71</f>
        <v>2.3139488102069034E-2</v>
      </c>
      <c r="BT71" s="263">
        <f t="shared" si="33"/>
        <v>7.2142840868866007E-2</v>
      </c>
      <c r="BU71" s="41">
        <f t="shared" si="34"/>
        <v>7.486092336487471E-2</v>
      </c>
      <c r="BV71" s="41">
        <f t="shared" si="35"/>
        <v>0.11306034558248432</v>
      </c>
      <c r="BW71" s="41">
        <f t="shared" si="36"/>
        <v>0.11760962433976933</v>
      </c>
      <c r="BX71" s="41">
        <f t="shared" si="87"/>
        <v>0.28899865631831217</v>
      </c>
      <c r="BY71" s="41">
        <f>BK71/BA71</f>
        <v>0.60800358988104164</v>
      </c>
      <c r="BZ71" s="41">
        <f t="shared" si="88"/>
        <v>0.19717456846196194</v>
      </c>
      <c r="CA71" s="103">
        <f t="shared" ref="CA71:CA77" si="93">BM71/BC71</f>
        <v>0.16417770849571317</v>
      </c>
      <c r="CB71" s="41">
        <f t="shared" si="46"/>
        <v>0.25652608604398452</v>
      </c>
      <c r="CC71" s="42">
        <f t="shared" si="5"/>
        <v>0.18106119118578057</v>
      </c>
      <c r="CD71" s="195" t="s">
        <v>107</v>
      </c>
      <c r="CE71" s="43">
        <f t="shared" si="89"/>
        <v>0.2718082496008703</v>
      </c>
      <c r="CF71" s="43">
        <f t="shared" si="89"/>
        <v>3.8199422217609609</v>
      </c>
      <c r="CG71" s="43">
        <f t="shared" si="89"/>
        <v>0.45492787572850163</v>
      </c>
      <c r="CH71" s="43">
        <f t="shared" si="89"/>
        <v>17.138903197854283</v>
      </c>
      <c r="CI71" s="43">
        <f t="shared" ref="CI71:CK73" si="94">(BY71-BX71)*100</f>
        <v>31.900493356272946</v>
      </c>
      <c r="CJ71" s="43">
        <f t="shared" si="94"/>
        <v>-41.082902141907972</v>
      </c>
      <c r="CK71" s="110">
        <f t="shared" si="94"/>
        <v>-3.2996859966248766</v>
      </c>
      <c r="CL71" s="43">
        <f t="shared" si="47"/>
        <v>9.2348377548271348</v>
      </c>
      <c r="CM71" s="562">
        <f t="shared" si="7"/>
        <v>-7.5464894858203957</v>
      </c>
      <c r="CN71" s="263">
        <f t="shared" si="90"/>
        <v>8.5365853658536592E-2</v>
      </c>
      <c r="CO71" s="41">
        <f t="shared" si="90"/>
        <v>0.39583333333333331</v>
      </c>
      <c r="CP71" s="41">
        <f t="shared" si="90"/>
        <v>0.26190476190476192</v>
      </c>
      <c r="CQ71" s="41">
        <f>AA71/Q71</f>
        <v>0.16438356164383561</v>
      </c>
      <c r="CR71" s="41">
        <f t="shared" si="91"/>
        <v>1.4492753623188406E-2</v>
      </c>
      <c r="CS71" s="103">
        <f t="shared" ref="CS71:CT73" si="95">AC71/S71</f>
        <v>0</v>
      </c>
      <c r="CT71" s="41">
        <f t="shared" si="95"/>
        <v>1.1235955056179775E-2</v>
      </c>
      <c r="CU71" s="42">
        <f t="shared" si="9"/>
        <v>1.2195121951219513E-2</v>
      </c>
      <c r="CV71" s="269">
        <f t="shared" ref="CV71:CW73" si="96">AF71/S71</f>
        <v>0.19117647058823528</v>
      </c>
      <c r="CW71" s="41">
        <f t="shared" si="96"/>
        <v>0.11797752808988764</v>
      </c>
      <c r="CX71" s="42">
        <f t="shared" si="11"/>
        <v>6.7073170731707321E-2</v>
      </c>
      <c r="CY71" s="263">
        <f t="shared" ref="CY71:CZ73" si="97">AI71/S71</f>
        <v>0.22058823529411764</v>
      </c>
      <c r="CZ71" s="41">
        <f t="shared" si="97"/>
        <v>0.16292134831460675</v>
      </c>
      <c r="DA71" s="42">
        <f t="shared" si="13"/>
        <v>9.7560975609756101E-2</v>
      </c>
      <c r="DB71" s="263">
        <f t="shared" ref="DB71:DC73" si="98">(AC71+AF71+AI71)/S71</f>
        <v>0.41176470588235292</v>
      </c>
      <c r="DC71" s="41">
        <f t="shared" si="98"/>
        <v>0.29213483146067415</v>
      </c>
      <c r="DD71" s="42">
        <f t="shared" si="15"/>
        <v>0.17682926829268292</v>
      </c>
      <c r="DE71" s="549">
        <f t="shared" si="22"/>
        <v>1.8979833926453162E-2</v>
      </c>
      <c r="DF71" s="549">
        <f t="shared" si="16"/>
        <v>-7.8651685393258425E-2</v>
      </c>
      <c r="DG71" s="263"/>
      <c r="DH71" s="42" t="s">
        <v>192</v>
      </c>
      <c r="DI71" s="140"/>
      <c r="DJ71" s="173" t="s">
        <v>192</v>
      </c>
      <c r="DK71" s="189"/>
      <c r="DL71" s="94" t="s">
        <v>192</v>
      </c>
      <c r="DM71" s="94"/>
      <c r="DN71" s="173" t="s">
        <v>192</v>
      </c>
      <c r="DO71" s="189"/>
      <c r="DP71" s="94" t="s">
        <v>192</v>
      </c>
      <c r="DQ71" s="94"/>
      <c r="DR71" s="173" t="s">
        <v>192</v>
      </c>
      <c r="DS71" s="189"/>
      <c r="DT71" s="94" t="s">
        <v>192</v>
      </c>
      <c r="DU71" s="94"/>
      <c r="DV71" s="173" t="s">
        <v>192</v>
      </c>
    </row>
    <row r="72" spans="1:126" s="8" customFormat="1" x14ac:dyDescent="0.25">
      <c r="A72" s="7"/>
      <c r="B72" s="21" t="s">
        <v>80</v>
      </c>
      <c r="C72" s="22">
        <v>0</v>
      </c>
      <c r="D72" s="23">
        <v>0</v>
      </c>
      <c r="E72" s="23">
        <v>0</v>
      </c>
      <c r="F72" s="23">
        <v>0</v>
      </c>
      <c r="G72" s="23">
        <v>0</v>
      </c>
      <c r="H72" s="51">
        <v>0</v>
      </c>
      <c r="I72" s="23">
        <v>0</v>
      </c>
      <c r="J72" s="24">
        <v>0</v>
      </c>
      <c r="K72" s="237">
        <v>4</v>
      </c>
      <c r="L72" s="23">
        <v>4</v>
      </c>
      <c r="M72" s="24">
        <v>4</v>
      </c>
      <c r="N72" s="242">
        <v>58</v>
      </c>
      <c r="O72" s="23">
        <v>61</v>
      </c>
      <c r="P72" s="23">
        <v>43</v>
      </c>
      <c r="Q72" s="23">
        <v>44</v>
      </c>
      <c r="R72" s="23">
        <v>46</v>
      </c>
      <c r="S72" s="51">
        <v>45</v>
      </c>
      <c r="T72" s="23">
        <v>41</v>
      </c>
      <c r="U72" s="24">
        <v>40</v>
      </c>
      <c r="V72" s="242">
        <v>0</v>
      </c>
      <c r="W72" s="23">
        <v>0</v>
      </c>
      <c r="X72" s="23">
        <v>1</v>
      </c>
      <c r="Y72" s="23">
        <v>0</v>
      </c>
      <c r="Z72" s="23">
        <v>0</v>
      </c>
      <c r="AA72" s="23">
        <v>2</v>
      </c>
      <c r="AB72" s="23">
        <v>4</v>
      </c>
      <c r="AC72" s="51">
        <v>1</v>
      </c>
      <c r="AD72" s="23">
        <v>2</v>
      </c>
      <c r="AE72" s="24">
        <v>2</v>
      </c>
      <c r="AF72" s="237">
        <v>6</v>
      </c>
      <c r="AG72" s="23">
        <v>6</v>
      </c>
      <c r="AH72" s="24">
        <v>0</v>
      </c>
      <c r="AI72" s="237">
        <v>5</v>
      </c>
      <c r="AJ72" s="23">
        <v>2</v>
      </c>
      <c r="AK72" s="24">
        <v>4</v>
      </c>
      <c r="AL72" s="246" t="s">
        <v>306</v>
      </c>
      <c r="AM72" s="23" t="s">
        <v>274</v>
      </c>
      <c r="AN72" s="50" t="s">
        <v>277</v>
      </c>
      <c r="AO72" s="50" t="s">
        <v>279</v>
      </c>
      <c r="AP72" s="50" t="s">
        <v>279</v>
      </c>
      <c r="AQ72" s="50" t="s">
        <v>279</v>
      </c>
      <c r="AR72" s="51" t="s">
        <v>279</v>
      </c>
      <c r="AS72" s="23" t="s">
        <v>303</v>
      </c>
      <c r="AT72" s="23" t="s">
        <v>303</v>
      </c>
      <c r="AU72" s="24" t="s">
        <v>404</v>
      </c>
      <c r="AV72" s="250">
        <v>17855.049202907212</v>
      </c>
      <c r="AW72" s="25">
        <v>16878.816853632023</v>
      </c>
      <c r="AX72" s="25">
        <v>22911.466070198803</v>
      </c>
      <c r="AY72" s="25">
        <v>24823.706182662594</v>
      </c>
      <c r="AZ72" s="25">
        <v>25357.909175246583</v>
      </c>
      <c r="BA72" s="25">
        <v>27472.808919698808</v>
      </c>
      <c r="BB72" s="97">
        <v>30020.119407402348</v>
      </c>
      <c r="BC72" s="25">
        <v>32076.866380954008</v>
      </c>
      <c r="BD72" s="25">
        <v>30196</v>
      </c>
      <c r="BE72" s="568">
        <v>32043</v>
      </c>
      <c r="BF72" s="250">
        <v>5490.3358546621821</v>
      </c>
      <c r="BG72" s="25">
        <v>7520.5747263817502</v>
      </c>
      <c r="BH72" s="25">
        <v>5088.0188502057472</v>
      </c>
      <c r="BI72" s="25">
        <v>7213.775106573099</v>
      </c>
      <c r="BJ72" s="25">
        <v>10881.568687713787</v>
      </c>
      <c r="BK72" s="25">
        <v>5125.184261899477</v>
      </c>
      <c r="BL72" s="25">
        <v>2903.7114188308547</v>
      </c>
      <c r="BM72" s="97">
        <v>9903.0882009777979</v>
      </c>
      <c r="BN72" s="25">
        <v>5737</v>
      </c>
      <c r="BO72" s="568">
        <v>5202</v>
      </c>
      <c r="BP72" s="221">
        <v>20848.273487344977</v>
      </c>
      <c r="BQ72" s="25">
        <v>17871</v>
      </c>
      <c r="BR72" s="568">
        <v>26202</v>
      </c>
      <c r="BS72" s="159">
        <f t="shared" si="92"/>
        <v>0.46617424878294444</v>
      </c>
      <c r="BT72" s="261">
        <f t="shared" si="33"/>
        <v>0.30749485998438075</v>
      </c>
      <c r="BU72" s="27">
        <f t="shared" si="34"/>
        <v>0.44556290832455214</v>
      </c>
      <c r="BV72" s="27">
        <f t="shared" si="35"/>
        <v>0.22207303690721866</v>
      </c>
      <c r="BW72" s="27">
        <f t="shared" si="36"/>
        <v>0.29060024532562961</v>
      </c>
      <c r="BX72" s="27">
        <f t="shared" si="87"/>
        <v>0.42911931786300256</v>
      </c>
      <c r="BY72" s="27">
        <f>BK72/BA72</f>
        <v>0.18655479593950694</v>
      </c>
      <c r="BZ72" s="27">
        <f t="shared" si="88"/>
        <v>9.6725511961649913E-2</v>
      </c>
      <c r="CA72" s="98">
        <f t="shared" si="93"/>
        <v>0.3087299140560022</v>
      </c>
      <c r="CB72" s="27">
        <f t="shared" si="46"/>
        <v>0.18999205192740759</v>
      </c>
      <c r="CC72" s="28">
        <f t="shared" ref="CC72:CC133" si="99">BO72/BE72</f>
        <v>0.16234434977998316</v>
      </c>
      <c r="CD72" s="242" t="s">
        <v>107</v>
      </c>
      <c r="CE72" s="29">
        <f t="shared" si="89"/>
        <v>13.806804834017139</v>
      </c>
      <c r="CF72" s="29">
        <f t="shared" si="89"/>
        <v>-22.34898714173335</v>
      </c>
      <c r="CG72" s="29">
        <f t="shared" si="89"/>
        <v>6.8527208418410952</v>
      </c>
      <c r="CH72" s="29">
        <f t="shared" si="89"/>
        <v>13.851907253737295</v>
      </c>
      <c r="CI72" s="29">
        <f t="shared" si="94"/>
        <v>-24.256452192349563</v>
      </c>
      <c r="CJ72" s="29">
        <f t="shared" si="94"/>
        <v>-8.9829283977857024</v>
      </c>
      <c r="CK72" s="99">
        <f t="shared" si="94"/>
        <v>21.200440209435229</v>
      </c>
      <c r="CL72" s="29">
        <f t="shared" si="47"/>
        <v>-11.873786212859461</v>
      </c>
      <c r="CM72" s="560">
        <f t="shared" ref="CM72:CM135" si="100">(CC72-CB72)*100</f>
        <v>-2.7647702147424429</v>
      </c>
      <c r="CN72" s="261">
        <f t="shared" si="90"/>
        <v>1.7241379310344827E-2</v>
      </c>
      <c r="CO72" s="27">
        <f t="shared" si="90"/>
        <v>0</v>
      </c>
      <c r="CP72" s="27">
        <f t="shared" si="90"/>
        <v>0</v>
      </c>
      <c r="CQ72" s="27">
        <f>AA72/Q72</f>
        <v>4.5454545454545456E-2</v>
      </c>
      <c r="CR72" s="27">
        <f t="shared" si="91"/>
        <v>8.6956521739130432E-2</v>
      </c>
      <c r="CS72" s="98">
        <f t="shared" si="95"/>
        <v>2.2222222222222223E-2</v>
      </c>
      <c r="CT72" s="27">
        <f t="shared" si="95"/>
        <v>4.878048780487805E-2</v>
      </c>
      <c r="CU72" s="28">
        <f t="shared" ref="CU72:CU133" si="101">AE72/U72</f>
        <v>0.05</v>
      </c>
      <c r="CV72" s="267">
        <f t="shared" si="96"/>
        <v>0.13333333333333333</v>
      </c>
      <c r="CW72" s="27">
        <f t="shared" si="96"/>
        <v>0.14634146341463414</v>
      </c>
      <c r="CX72" s="28">
        <f t="shared" ref="CX72:CX133" si="102">AH72/U72</f>
        <v>0</v>
      </c>
      <c r="CY72" s="261">
        <f t="shared" si="97"/>
        <v>0.1111111111111111</v>
      </c>
      <c r="CZ72" s="27">
        <f t="shared" si="97"/>
        <v>4.878048780487805E-2</v>
      </c>
      <c r="DA72" s="28">
        <f t="shared" ref="DA72:DA133" si="103">AK72/U72</f>
        <v>0.1</v>
      </c>
      <c r="DB72" s="261">
        <f t="shared" si="98"/>
        <v>0.26666666666666666</v>
      </c>
      <c r="DC72" s="27">
        <f t="shared" si="98"/>
        <v>0.24390243902439024</v>
      </c>
      <c r="DD72" s="28">
        <f t="shared" ref="DD72:DD133" si="104">(AE72+AH72+AK72)/U72</f>
        <v>0.15</v>
      </c>
      <c r="DE72" s="159">
        <v>0</v>
      </c>
      <c r="DF72" s="159">
        <f t="shared" ref="DF72:DF133" si="105">(U72-T72)/T72</f>
        <v>-2.4390243902439025E-2</v>
      </c>
      <c r="DG72" s="261"/>
      <c r="DH72" s="28" t="s">
        <v>192</v>
      </c>
      <c r="DI72" s="26"/>
      <c r="DJ72" s="171" t="s">
        <v>192</v>
      </c>
      <c r="DK72" s="187"/>
      <c r="DL72" s="165" t="s">
        <v>192</v>
      </c>
      <c r="DM72" s="165"/>
      <c r="DN72" s="171" t="s">
        <v>192</v>
      </c>
      <c r="DO72" s="187"/>
      <c r="DP72" s="165" t="s">
        <v>192</v>
      </c>
      <c r="DQ72" s="165"/>
      <c r="DR72" s="171" t="s">
        <v>192</v>
      </c>
      <c r="DS72" s="187"/>
      <c r="DT72" s="165" t="s">
        <v>192</v>
      </c>
      <c r="DU72" s="165"/>
      <c r="DV72" s="171"/>
    </row>
    <row r="73" spans="1:126" s="6" customFormat="1" x14ac:dyDescent="0.25">
      <c r="A73" s="327">
        <v>34</v>
      </c>
      <c r="B73" s="14" t="s">
        <v>203</v>
      </c>
      <c r="C73" s="2">
        <v>0</v>
      </c>
      <c r="D73" s="3">
        <v>0</v>
      </c>
      <c r="E73" s="3">
        <v>0</v>
      </c>
      <c r="F73" s="3">
        <v>0</v>
      </c>
      <c r="G73" s="3">
        <v>0</v>
      </c>
      <c r="H73" s="75">
        <v>2</v>
      </c>
      <c r="I73" s="3">
        <v>2</v>
      </c>
      <c r="J73" s="4">
        <v>2</v>
      </c>
      <c r="K73" s="238">
        <v>38</v>
      </c>
      <c r="L73" s="3">
        <v>38</v>
      </c>
      <c r="M73" s="4">
        <v>38</v>
      </c>
      <c r="N73" s="194">
        <v>139</v>
      </c>
      <c r="O73" s="3">
        <v>180</v>
      </c>
      <c r="P73" s="3">
        <v>219</v>
      </c>
      <c r="Q73" s="3">
        <v>245</v>
      </c>
      <c r="R73" s="3">
        <v>221</v>
      </c>
      <c r="S73" s="75">
        <v>237</v>
      </c>
      <c r="T73" s="3">
        <v>137</v>
      </c>
      <c r="U73" s="4">
        <v>145</v>
      </c>
      <c r="V73" s="194">
        <v>5</v>
      </c>
      <c r="W73" s="3">
        <v>7</v>
      </c>
      <c r="X73" s="3">
        <v>15</v>
      </c>
      <c r="Y73" s="3">
        <v>18</v>
      </c>
      <c r="Z73" s="3">
        <v>20</v>
      </c>
      <c r="AA73" s="3">
        <v>19</v>
      </c>
      <c r="AB73" s="3">
        <v>25</v>
      </c>
      <c r="AC73" s="75">
        <v>33</v>
      </c>
      <c r="AD73" s="3">
        <v>15</v>
      </c>
      <c r="AE73" s="4">
        <v>4</v>
      </c>
      <c r="AF73" s="238">
        <v>12</v>
      </c>
      <c r="AG73" s="3">
        <v>2</v>
      </c>
      <c r="AH73" s="4">
        <v>0</v>
      </c>
      <c r="AI73" s="238">
        <v>30</v>
      </c>
      <c r="AJ73" s="3">
        <v>95</v>
      </c>
      <c r="AK73" s="4">
        <v>24</v>
      </c>
      <c r="AL73" s="247"/>
      <c r="AM73" s="3"/>
      <c r="AN73" s="30"/>
      <c r="AO73" s="30"/>
      <c r="AP73" s="30"/>
      <c r="AQ73" s="30">
        <v>60.585881696746178</v>
      </c>
      <c r="AR73" s="79">
        <v>63.958087887946007</v>
      </c>
      <c r="AS73" s="30">
        <v>58.508488853222232</v>
      </c>
      <c r="AT73" s="30">
        <v>48.82</v>
      </c>
      <c r="AU73" s="584">
        <v>53.37</v>
      </c>
      <c r="AV73" s="251">
        <v>477733.47903540678</v>
      </c>
      <c r="AW73" s="16">
        <v>452023.60828908201</v>
      </c>
      <c r="AX73" s="16">
        <v>590062.09412581602</v>
      </c>
      <c r="AY73" s="16">
        <v>570035.17339115881</v>
      </c>
      <c r="AZ73" s="16">
        <v>660240.97756984876</v>
      </c>
      <c r="BA73" s="16">
        <v>739447.98265234695</v>
      </c>
      <c r="BB73" s="117">
        <v>848013.48597902118</v>
      </c>
      <c r="BC73" s="16">
        <v>788824.48022492754</v>
      </c>
      <c r="BD73" s="16">
        <v>627075.6</v>
      </c>
      <c r="BE73" s="578">
        <v>803887</v>
      </c>
      <c r="BF73" s="251">
        <v>40890.490093966459</v>
      </c>
      <c r="BG73" s="16">
        <v>39752.192645460185</v>
      </c>
      <c r="BH73" s="16">
        <v>52270.618835407884</v>
      </c>
      <c r="BI73" s="16">
        <v>113038.62812391506</v>
      </c>
      <c r="BJ73" s="16">
        <v>161108.92937433481</v>
      </c>
      <c r="BK73" s="16">
        <v>37077.193641470454</v>
      </c>
      <c r="BL73" s="16">
        <v>42893.324454613234</v>
      </c>
      <c r="BM73" s="117">
        <v>45023.932703854844</v>
      </c>
      <c r="BN73" s="16">
        <v>30375.7</v>
      </c>
      <c r="BO73" s="578">
        <v>3521</v>
      </c>
      <c r="BP73" s="256">
        <v>256468.37525113689</v>
      </c>
      <c r="BQ73" s="16">
        <v>244232.1</v>
      </c>
      <c r="BR73" s="578">
        <v>238579</v>
      </c>
      <c r="BS73" s="571">
        <f t="shared" ref="BS73:BS133" si="106">(BR73-BQ73)/BQ73</f>
        <v>-2.3146425060424105E-2</v>
      </c>
      <c r="BT73" s="262">
        <f t="shared" si="33"/>
        <v>8.5592682716163368E-2</v>
      </c>
      <c r="BU73" s="32">
        <f t="shared" si="34"/>
        <v>8.7942735548532505E-2</v>
      </c>
      <c r="BV73" s="32">
        <f t="shared" si="35"/>
        <v>8.8584946153586475E-2</v>
      </c>
      <c r="BW73" s="32">
        <f t="shared" si="36"/>
        <v>0.19830114596515927</v>
      </c>
      <c r="BX73" s="32">
        <f t="shared" si="87"/>
        <v>0.24401534416619974</v>
      </c>
      <c r="BY73" s="32">
        <f>BK73/BA73</f>
        <v>5.0141719919874844E-2</v>
      </c>
      <c r="BZ73" s="32">
        <f t="shared" si="88"/>
        <v>5.0580946133295765E-2</v>
      </c>
      <c r="CA73" s="118">
        <f t="shared" si="93"/>
        <v>5.707725081125347E-2</v>
      </c>
      <c r="CB73" s="32">
        <f t="shared" si="46"/>
        <v>4.8440251861179104E-2</v>
      </c>
      <c r="CC73" s="33">
        <f t="shared" si="99"/>
        <v>4.3799688264644157E-3</v>
      </c>
      <c r="CD73" s="194" t="s">
        <v>107</v>
      </c>
      <c r="CE73" s="34">
        <f t="shared" si="89"/>
        <v>0.23500528323691372</v>
      </c>
      <c r="CF73" s="34">
        <f t="shared" si="89"/>
        <v>6.4221060505396943E-2</v>
      </c>
      <c r="CG73" s="34">
        <f t="shared" si="89"/>
        <v>10.97161998115728</v>
      </c>
      <c r="CH73" s="34">
        <f t="shared" si="89"/>
        <v>4.5714198201040475</v>
      </c>
      <c r="CI73" s="34">
        <f t="shared" si="94"/>
        <v>-19.387362424632489</v>
      </c>
      <c r="CJ73" s="34">
        <f t="shared" si="94"/>
        <v>4.3922621342092072E-2</v>
      </c>
      <c r="CK73" s="119">
        <f t="shared" si="94"/>
        <v>0.64963046779577049</v>
      </c>
      <c r="CL73" s="119">
        <f t="shared" si="47"/>
        <v>-0.8636998950074366</v>
      </c>
      <c r="CM73" s="561">
        <f t="shared" si="100"/>
        <v>-4.4060283034714685</v>
      </c>
      <c r="CN73" s="262">
        <f t="shared" si="90"/>
        <v>0.1079136690647482</v>
      </c>
      <c r="CO73" s="32">
        <f t="shared" si="90"/>
        <v>0.1</v>
      </c>
      <c r="CP73" s="32">
        <f t="shared" si="90"/>
        <v>9.1324200913242004E-2</v>
      </c>
      <c r="CQ73" s="32">
        <f>AA73/Q73</f>
        <v>7.7551020408163265E-2</v>
      </c>
      <c r="CR73" s="32">
        <f t="shared" si="91"/>
        <v>0.11312217194570136</v>
      </c>
      <c r="CS73" s="118">
        <f t="shared" si="95"/>
        <v>0.13924050632911392</v>
      </c>
      <c r="CT73" s="32">
        <f t="shared" si="95"/>
        <v>0.10948905109489052</v>
      </c>
      <c r="CU73" s="33">
        <f t="shared" si="101"/>
        <v>2.7586206896551724E-2</v>
      </c>
      <c r="CV73" s="268">
        <f t="shared" si="96"/>
        <v>5.0632911392405063E-2</v>
      </c>
      <c r="CW73" s="32">
        <f t="shared" si="96"/>
        <v>1.4598540145985401E-2</v>
      </c>
      <c r="CX73" s="33">
        <f t="shared" si="102"/>
        <v>0</v>
      </c>
      <c r="CY73" s="268">
        <f t="shared" si="97"/>
        <v>0.12658227848101267</v>
      </c>
      <c r="CZ73" s="32">
        <f t="shared" si="97"/>
        <v>0.69343065693430661</v>
      </c>
      <c r="DA73" s="33">
        <f t="shared" si="103"/>
        <v>0.16551724137931034</v>
      </c>
      <c r="DB73" s="268">
        <f t="shared" si="98"/>
        <v>0.31645569620253167</v>
      </c>
      <c r="DC73" s="32">
        <f t="shared" si="98"/>
        <v>0.81751824817518248</v>
      </c>
      <c r="DD73" s="33">
        <f t="shared" si="104"/>
        <v>0.19310344827586207</v>
      </c>
      <c r="DE73" s="548">
        <f t="shared" ref="DE73:DE130" si="107">(AU73-AT73)/AT73</f>
        <v>9.3199508398197406E-2</v>
      </c>
      <c r="DF73" s="548">
        <f t="shared" si="105"/>
        <v>5.8394160583941604E-2</v>
      </c>
      <c r="DG73" s="262"/>
      <c r="DH73" s="33"/>
      <c r="DI73" s="31"/>
      <c r="DJ73" s="172" t="s">
        <v>192</v>
      </c>
      <c r="DK73" s="188" t="s">
        <v>192</v>
      </c>
      <c r="DL73" s="95"/>
      <c r="DM73" s="95"/>
      <c r="DN73" s="172"/>
      <c r="DO73" s="188"/>
      <c r="DP73" s="95" t="s">
        <v>192</v>
      </c>
      <c r="DQ73" s="95"/>
      <c r="DR73" s="172" t="s">
        <v>192</v>
      </c>
      <c r="DS73" s="188"/>
      <c r="DT73" s="95"/>
      <c r="DU73" s="95" t="s">
        <v>192</v>
      </c>
      <c r="DV73" s="172"/>
    </row>
    <row r="74" spans="1:126" s="11" customFormat="1" x14ac:dyDescent="0.25">
      <c r="A74" s="328">
        <v>35</v>
      </c>
      <c r="B74" s="35" t="s">
        <v>226</v>
      </c>
      <c r="C74" s="36">
        <v>18</v>
      </c>
      <c r="D74" s="37">
        <v>18</v>
      </c>
      <c r="E74" s="37">
        <v>18</v>
      </c>
      <c r="F74" s="37"/>
      <c r="G74" s="37"/>
      <c r="H74" s="76">
        <v>17</v>
      </c>
      <c r="I74" s="37">
        <v>18</v>
      </c>
      <c r="J74" s="38">
        <v>18</v>
      </c>
      <c r="K74" s="239">
        <v>0</v>
      </c>
      <c r="L74" s="37">
        <v>13</v>
      </c>
      <c r="M74" s="38">
        <v>16</v>
      </c>
      <c r="N74" s="195">
        <v>119</v>
      </c>
      <c r="O74" s="37">
        <v>167</v>
      </c>
      <c r="P74" s="37">
        <v>170</v>
      </c>
      <c r="Q74" s="37"/>
      <c r="R74" s="37"/>
      <c r="S74" s="76"/>
      <c r="T74" s="37">
        <v>1</v>
      </c>
      <c r="U74" s="38">
        <v>125</v>
      </c>
      <c r="V74" s="195">
        <v>0</v>
      </c>
      <c r="W74" s="37">
        <v>1</v>
      </c>
      <c r="X74" s="37">
        <v>0</v>
      </c>
      <c r="Y74" s="37">
        <v>0</v>
      </c>
      <c r="Z74" s="37">
        <v>4</v>
      </c>
      <c r="AA74" s="37"/>
      <c r="AB74" s="37"/>
      <c r="AC74" s="76">
        <v>0</v>
      </c>
      <c r="AD74" s="37">
        <v>16</v>
      </c>
      <c r="AE74" s="38">
        <v>9</v>
      </c>
      <c r="AF74" s="239">
        <v>0</v>
      </c>
      <c r="AG74" s="37">
        <v>87</v>
      </c>
      <c r="AH74" s="38">
        <v>65</v>
      </c>
      <c r="AI74" s="239">
        <v>32</v>
      </c>
      <c r="AJ74" s="37">
        <v>45</v>
      </c>
      <c r="AK74" s="38">
        <v>9</v>
      </c>
      <c r="AL74" s="248">
        <v>44.398343397779946</v>
      </c>
      <c r="AM74" s="39">
        <v>51.685818521237792</v>
      </c>
      <c r="AN74" s="39"/>
      <c r="AO74" s="39"/>
      <c r="AP74" s="39"/>
      <c r="AQ74" s="39"/>
      <c r="AR74" s="78"/>
      <c r="AS74" s="39">
        <v>72.381489006892394</v>
      </c>
      <c r="AT74" s="39">
        <v>68.569999999999993</v>
      </c>
      <c r="AU74" s="587">
        <v>66.12</v>
      </c>
      <c r="AV74" s="252">
        <v>185459.95754150517</v>
      </c>
      <c r="AW74" s="226">
        <v>196867.12084734862</v>
      </c>
      <c r="AX74" s="226">
        <v>245469.57615494504</v>
      </c>
      <c r="AY74" s="226">
        <v>361989.97159947868</v>
      </c>
      <c r="AZ74" s="226">
        <v>315637.07662449277</v>
      </c>
      <c r="BA74" s="226"/>
      <c r="BB74" s="108"/>
      <c r="BC74" s="226">
        <v>320067.89944280341</v>
      </c>
      <c r="BD74" s="226">
        <v>237754</v>
      </c>
      <c r="BE74" s="567">
        <v>292709</v>
      </c>
      <c r="BF74" s="252">
        <v>5418.2958548898414</v>
      </c>
      <c r="BG74" s="226">
        <v>5977.4844764685458</v>
      </c>
      <c r="BH74" s="226">
        <v>9176.1003067711626</v>
      </c>
      <c r="BI74" s="226">
        <v>27084.364915396043</v>
      </c>
      <c r="BJ74" s="226">
        <v>40493.508858799891</v>
      </c>
      <c r="BK74" s="226"/>
      <c r="BL74" s="226"/>
      <c r="BM74" s="108">
        <v>1472.6723240049857</v>
      </c>
      <c r="BN74" s="226">
        <v>0</v>
      </c>
      <c r="BO74" s="567">
        <v>30497.26</v>
      </c>
      <c r="BP74" s="257"/>
      <c r="BQ74" s="226">
        <v>72171</v>
      </c>
      <c r="BR74" s="567">
        <v>30497</v>
      </c>
      <c r="BS74" s="549">
        <f t="shared" si="106"/>
        <v>-0.57743414945061033</v>
      </c>
      <c r="BT74" s="263">
        <f t="shared" si="33"/>
        <v>2.9215448589096377E-2</v>
      </c>
      <c r="BU74" s="41">
        <f t="shared" si="34"/>
        <v>3.0363041074306693E-2</v>
      </c>
      <c r="BV74" s="41">
        <f t="shared" si="35"/>
        <v>3.7381823240608174E-2</v>
      </c>
      <c r="BW74" s="41">
        <f t="shared" si="36"/>
        <v>7.4820760353448007E-2</v>
      </c>
      <c r="BX74" s="41">
        <f t="shared" si="87"/>
        <v>0.12829135693388208</v>
      </c>
      <c r="BY74" s="41"/>
      <c r="BZ74" s="41"/>
      <c r="CA74" s="103">
        <f t="shared" si="93"/>
        <v>4.6011247193758469E-3</v>
      </c>
      <c r="CB74" s="41">
        <f t="shared" si="46"/>
        <v>0</v>
      </c>
      <c r="CC74" s="42">
        <f t="shared" si="99"/>
        <v>0.10418969010177342</v>
      </c>
      <c r="CD74" s="195" t="s">
        <v>107</v>
      </c>
      <c r="CE74" s="43">
        <f t="shared" si="89"/>
        <v>0.11475924852103157</v>
      </c>
      <c r="CF74" s="43">
        <f t="shared" si="89"/>
        <v>0.70187821663014804</v>
      </c>
      <c r="CG74" s="43">
        <f t="shared" si="89"/>
        <v>3.7438937112839832</v>
      </c>
      <c r="CH74" s="43">
        <f t="shared" si="89"/>
        <v>5.3470596580434071</v>
      </c>
      <c r="CI74" s="43"/>
      <c r="CJ74" s="43"/>
      <c r="CK74" s="110"/>
      <c r="CL74" s="43">
        <f t="shared" si="47"/>
        <v>-0.4601124719375847</v>
      </c>
      <c r="CM74" s="562">
        <f t="shared" si="100"/>
        <v>10.418969010177342</v>
      </c>
      <c r="CN74" s="263">
        <f t="shared" si="90"/>
        <v>0</v>
      </c>
      <c r="CO74" s="41">
        <f t="shared" si="90"/>
        <v>0</v>
      </c>
      <c r="CP74" s="41">
        <f t="shared" si="90"/>
        <v>2.3529411764705882E-2</v>
      </c>
      <c r="CQ74" s="41"/>
      <c r="CR74" s="41"/>
      <c r="CS74" s="103"/>
      <c r="CT74" s="41"/>
      <c r="CU74" s="42">
        <f t="shared" si="101"/>
        <v>7.1999999999999995E-2</v>
      </c>
      <c r="CV74" s="269"/>
      <c r="CW74" s="41"/>
      <c r="CX74" s="42">
        <f t="shared" si="102"/>
        <v>0.52</v>
      </c>
      <c r="CY74" s="263"/>
      <c r="CZ74" s="41"/>
      <c r="DA74" s="42">
        <f t="shared" si="103"/>
        <v>7.1999999999999995E-2</v>
      </c>
      <c r="DB74" s="263"/>
      <c r="DC74" s="41"/>
      <c r="DD74" s="42">
        <f>(AE74+AH74+AK74)/U74</f>
        <v>0.66400000000000003</v>
      </c>
      <c r="DE74" s="549">
        <f t="shared" si="107"/>
        <v>-3.572991103981317E-2</v>
      </c>
      <c r="DF74" s="549">
        <f t="shared" si="105"/>
        <v>124</v>
      </c>
      <c r="DG74" s="263"/>
      <c r="DH74" s="42"/>
      <c r="DI74" s="140"/>
      <c r="DJ74" s="173"/>
      <c r="DK74" s="189"/>
      <c r="DL74" s="94"/>
      <c r="DM74" s="94" t="s">
        <v>192</v>
      </c>
      <c r="DN74" s="173"/>
      <c r="DO74" s="189"/>
      <c r="DP74" s="94" t="s">
        <v>192</v>
      </c>
      <c r="DQ74" s="94" t="s">
        <v>192</v>
      </c>
      <c r="DR74" s="173"/>
      <c r="DS74" s="189"/>
      <c r="DT74" s="94" t="s">
        <v>192</v>
      </c>
      <c r="DU74" s="94"/>
      <c r="DV74" s="173" t="s">
        <v>192</v>
      </c>
    </row>
    <row r="75" spans="1:126" s="6" customFormat="1" x14ac:dyDescent="0.25">
      <c r="A75" s="327">
        <v>36</v>
      </c>
      <c r="B75" s="14" t="s">
        <v>355</v>
      </c>
      <c r="C75" s="2"/>
      <c r="D75" s="3"/>
      <c r="E75" s="3"/>
      <c r="F75" s="3"/>
      <c r="G75" s="3"/>
      <c r="H75" s="75"/>
      <c r="I75" s="3">
        <v>0</v>
      </c>
      <c r="J75" s="4">
        <v>0</v>
      </c>
      <c r="K75" s="238"/>
      <c r="L75" s="3">
        <v>24</v>
      </c>
      <c r="M75" s="4">
        <v>12</v>
      </c>
      <c r="N75" s="194"/>
      <c r="O75" s="3"/>
      <c r="P75" s="3"/>
      <c r="Q75" s="3"/>
      <c r="R75" s="3"/>
      <c r="S75" s="75"/>
      <c r="T75" s="3">
        <v>30</v>
      </c>
      <c r="U75" s="4">
        <v>112</v>
      </c>
      <c r="V75" s="194"/>
      <c r="W75" s="3"/>
      <c r="X75" s="3"/>
      <c r="Y75" s="3"/>
      <c r="Z75" s="3"/>
      <c r="AA75" s="3"/>
      <c r="AB75" s="3"/>
      <c r="AC75" s="75"/>
      <c r="AD75" s="3">
        <v>0</v>
      </c>
      <c r="AE75" s="4">
        <v>0</v>
      </c>
      <c r="AF75" s="238"/>
      <c r="AG75" s="3">
        <v>0</v>
      </c>
      <c r="AH75" s="4">
        <v>0</v>
      </c>
      <c r="AI75" s="238"/>
      <c r="AJ75" s="3">
        <v>18</v>
      </c>
      <c r="AK75" s="4">
        <v>24</v>
      </c>
      <c r="AL75" s="247"/>
      <c r="AM75" s="30"/>
      <c r="AN75" s="30"/>
      <c r="AO75" s="30"/>
      <c r="AP75" s="30"/>
      <c r="AQ75" s="30"/>
      <c r="AR75" s="79"/>
      <c r="AS75" s="30"/>
      <c r="AT75" s="30">
        <v>46.95</v>
      </c>
      <c r="AU75" s="584">
        <v>43.09</v>
      </c>
      <c r="AV75" s="251"/>
      <c r="AW75" s="16"/>
      <c r="AX75" s="16"/>
      <c r="AY75" s="16"/>
      <c r="AZ75" s="16"/>
      <c r="BA75" s="16"/>
      <c r="BB75" s="117"/>
      <c r="BC75" s="16"/>
      <c r="BD75" s="16">
        <v>174894</v>
      </c>
      <c r="BE75" s="578">
        <v>72244.350000000006</v>
      </c>
      <c r="BF75" s="251"/>
      <c r="BG75" s="16"/>
      <c r="BH75" s="16"/>
      <c r="BI75" s="16"/>
      <c r="BJ75" s="16"/>
      <c r="BK75" s="16"/>
      <c r="BL75" s="16"/>
      <c r="BM75" s="117"/>
      <c r="BN75" s="16">
        <v>2800</v>
      </c>
      <c r="BO75" s="578">
        <v>10985.44</v>
      </c>
      <c r="BP75" s="256"/>
      <c r="BQ75" s="16">
        <v>4200</v>
      </c>
      <c r="BR75" s="578">
        <v>48002.25</v>
      </c>
      <c r="BS75" s="571">
        <f>(BR75-BQ75)/BQ75</f>
        <v>10.429107142857143</v>
      </c>
      <c r="BT75" s="262"/>
      <c r="BU75" s="32"/>
      <c r="BV75" s="32"/>
      <c r="BW75" s="32"/>
      <c r="BX75" s="32"/>
      <c r="BY75" s="32"/>
      <c r="BZ75" s="32"/>
      <c r="CA75" s="118"/>
      <c r="CB75" s="32">
        <f t="shared" si="46"/>
        <v>1.6009697302366004E-2</v>
      </c>
      <c r="CC75" s="33">
        <f t="shared" si="99"/>
        <v>0.1520595036151616</v>
      </c>
      <c r="CD75" s="194"/>
      <c r="CE75" s="34"/>
      <c r="CF75" s="34"/>
      <c r="CG75" s="34"/>
      <c r="CH75" s="34"/>
      <c r="CI75" s="34"/>
      <c r="CJ75" s="34"/>
      <c r="CK75" s="119"/>
      <c r="CL75" s="34"/>
      <c r="CM75" s="561">
        <f t="shared" si="100"/>
        <v>13.60498063127956</v>
      </c>
      <c r="CN75" s="262"/>
      <c r="CO75" s="32"/>
      <c r="CP75" s="32"/>
      <c r="CQ75" s="32"/>
      <c r="CR75" s="32"/>
      <c r="CS75" s="118"/>
      <c r="CT75" s="32">
        <f>AD75/T75</f>
        <v>0</v>
      </c>
      <c r="CU75" s="33">
        <f t="shared" si="101"/>
        <v>0</v>
      </c>
      <c r="CV75" s="268"/>
      <c r="CW75" s="32">
        <f>AG75/T75</f>
        <v>0</v>
      </c>
      <c r="CX75" s="33">
        <f t="shared" si="102"/>
        <v>0</v>
      </c>
      <c r="CY75" s="268"/>
      <c r="CZ75" s="32">
        <f>AJ75/T75</f>
        <v>0.6</v>
      </c>
      <c r="DA75" s="33">
        <f t="shared" si="103"/>
        <v>0.21428571428571427</v>
      </c>
      <c r="DB75" s="268"/>
      <c r="DC75" s="32">
        <f>(AD75+AG75+AJ75)/T75</f>
        <v>0.6</v>
      </c>
      <c r="DD75" s="33">
        <f t="shared" si="104"/>
        <v>0.21428571428571427</v>
      </c>
      <c r="DE75" s="548">
        <f t="shared" si="107"/>
        <v>-8.2215122470713511E-2</v>
      </c>
      <c r="DF75" s="548">
        <f t="shared" si="105"/>
        <v>2.7333333333333334</v>
      </c>
      <c r="DG75" s="262"/>
      <c r="DH75" s="33"/>
      <c r="DI75" s="31"/>
      <c r="DJ75" s="172"/>
      <c r="DK75" s="188"/>
      <c r="DL75" s="95"/>
      <c r="DM75" s="95"/>
      <c r="DN75" s="172"/>
      <c r="DO75" s="188"/>
      <c r="DP75" s="95" t="s">
        <v>192</v>
      </c>
      <c r="DQ75" s="95"/>
      <c r="DR75" s="172" t="s">
        <v>192</v>
      </c>
      <c r="DS75" s="188" t="s">
        <v>192</v>
      </c>
      <c r="DT75" s="95"/>
      <c r="DU75" s="95"/>
      <c r="DV75" s="172" t="s">
        <v>192</v>
      </c>
    </row>
    <row r="76" spans="1:126" s="11" customFormat="1" x14ac:dyDescent="0.25">
      <c r="A76" s="10"/>
      <c r="B76" s="35" t="s">
        <v>356</v>
      </c>
      <c r="C76" s="36"/>
      <c r="D76" s="37"/>
      <c r="E76" s="37"/>
      <c r="F76" s="37"/>
      <c r="G76" s="37">
        <v>0</v>
      </c>
      <c r="H76" s="76">
        <v>0</v>
      </c>
      <c r="I76" s="37">
        <v>0</v>
      </c>
      <c r="J76" s="38"/>
      <c r="K76" s="239">
        <v>7</v>
      </c>
      <c r="L76" s="37">
        <v>12</v>
      </c>
      <c r="M76" s="38"/>
      <c r="N76" s="195"/>
      <c r="O76" s="37"/>
      <c r="P76" s="37"/>
      <c r="Q76" s="37"/>
      <c r="R76" s="37">
        <v>21</v>
      </c>
      <c r="S76" s="76">
        <v>76</v>
      </c>
      <c r="T76" s="37">
        <v>84</v>
      </c>
      <c r="U76" s="38"/>
      <c r="V76" s="195"/>
      <c r="W76" s="37"/>
      <c r="X76" s="37"/>
      <c r="Y76" s="37"/>
      <c r="Z76" s="37"/>
      <c r="AA76" s="37"/>
      <c r="AB76" s="37">
        <v>1</v>
      </c>
      <c r="AC76" s="37">
        <v>4</v>
      </c>
      <c r="AD76" s="37">
        <v>2</v>
      </c>
      <c r="AE76" s="38"/>
      <c r="AF76" s="195">
        <v>19</v>
      </c>
      <c r="AG76" s="37">
        <v>5</v>
      </c>
      <c r="AH76" s="38"/>
      <c r="AI76" s="195">
        <v>2</v>
      </c>
      <c r="AJ76" s="37">
        <v>10</v>
      </c>
      <c r="AK76" s="38"/>
      <c r="AL76" s="195"/>
      <c r="AM76" s="37"/>
      <c r="AN76" s="37"/>
      <c r="AO76" s="37"/>
      <c r="AP76" s="37"/>
      <c r="AQ76" s="37"/>
      <c r="AR76" s="37">
        <v>46.954769750883607</v>
      </c>
      <c r="AS76" s="37">
        <v>45.50344050403811</v>
      </c>
      <c r="AT76" s="37">
        <v>43.08</v>
      </c>
      <c r="AU76" s="38"/>
      <c r="AV76" s="195"/>
      <c r="AW76" s="37"/>
      <c r="AX76" s="37"/>
      <c r="AY76" s="37"/>
      <c r="AZ76" s="37"/>
      <c r="BA76" s="37"/>
      <c r="BB76" s="37">
        <v>60531.812567942128</v>
      </c>
      <c r="BC76" s="37">
        <v>63464.351369656404</v>
      </c>
      <c r="BD76" s="37">
        <v>65662.05</v>
      </c>
      <c r="BE76" s="38"/>
      <c r="BF76" s="195"/>
      <c r="BG76" s="37"/>
      <c r="BH76" s="37"/>
      <c r="BI76" s="37"/>
      <c r="BJ76" s="37"/>
      <c r="BK76" s="37"/>
      <c r="BL76" s="37">
        <v>6919.4256151074842</v>
      </c>
      <c r="BM76" s="37">
        <v>7336.3270556229054</v>
      </c>
      <c r="BN76" s="37">
        <v>3321.54</v>
      </c>
      <c r="BO76" s="38"/>
      <c r="BP76" s="195"/>
      <c r="BQ76" s="37">
        <v>47676.22</v>
      </c>
      <c r="BR76" s="38"/>
      <c r="BS76" s="554"/>
      <c r="BT76" s="195"/>
      <c r="BU76" s="37"/>
      <c r="BV76" s="37"/>
      <c r="BW76" s="37"/>
      <c r="BX76" s="37"/>
      <c r="BY76" s="37"/>
      <c r="BZ76" s="37">
        <f>BL76/BB76</f>
        <v>0.11431056367824739</v>
      </c>
      <c r="CA76" s="37">
        <f t="shared" si="93"/>
        <v>0.11559760554222812</v>
      </c>
      <c r="CB76" s="37">
        <f t="shared" si="46"/>
        <v>5.0585383794749021E-2</v>
      </c>
      <c r="CC76" s="38"/>
      <c r="CD76" s="195"/>
      <c r="CE76" s="37"/>
      <c r="CF76" s="37"/>
      <c r="CG76" s="37"/>
      <c r="CH76" s="37"/>
      <c r="CI76" s="37"/>
      <c r="CJ76" s="37"/>
      <c r="CK76" s="37">
        <f>(CA76-BZ76)*100</f>
        <v>0.1287041863980723</v>
      </c>
      <c r="CL76" s="37">
        <f>(CB76-CA76)*100</f>
        <v>-6.5012221747479089</v>
      </c>
      <c r="CM76" s="38"/>
      <c r="CN76" s="195"/>
      <c r="CO76" s="37"/>
      <c r="CP76" s="37"/>
      <c r="CQ76" s="37"/>
      <c r="CR76" s="37">
        <f>AB76/R76</f>
        <v>4.7619047619047616E-2</v>
      </c>
      <c r="CS76" s="37">
        <f>AC76/S76</f>
        <v>5.2631578947368418E-2</v>
      </c>
      <c r="CT76" s="37">
        <f>AD76/T76</f>
        <v>2.3809523809523808E-2</v>
      </c>
      <c r="CU76" s="38"/>
      <c r="CV76" s="195">
        <f>AF76/S76</f>
        <v>0.25</v>
      </c>
      <c r="CW76" s="37">
        <f>AG76/T76</f>
        <v>5.9523809523809521E-2</v>
      </c>
      <c r="CX76" s="38"/>
      <c r="CY76" s="195">
        <f>AI76/S76</f>
        <v>2.6315789473684209E-2</v>
      </c>
      <c r="CZ76" s="37">
        <f>AJ76/T76</f>
        <v>0.11904761904761904</v>
      </c>
      <c r="DA76" s="38"/>
      <c r="DB76" s="195">
        <f>(AC76+AF76+AI76)/S76</f>
        <v>0.32894736842105265</v>
      </c>
      <c r="DC76" s="37">
        <f>(AD76+AG76+AJ76)/T76</f>
        <v>0.20238095238095238</v>
      </c>
      <c r="DD76" s="38"/>
      <c r="DE76" s="554" t="s">
        <v>368</v>
      </c>
      <c r="DF76" s="554"/>
      <c r="DG76" s="263"/>
      <c r="DH76" s="42"/>
      <c r="DI76" s="140"/>
      <c r="DJ76" s="173" t="s">
        <v>192</v>
      </c>
      <c r="DK76" s="189"/>
      <c r="DL76" s="94" t="s">
        <v>192</v>
      </c>
      <c r="DM76" s="94"/>
      <c r="DN76" s="173" t="s">
        <v>192</v>
      </c>
      <c r="DO76" s="189"/>
      <c r="DP76" s="94" t="s">
        <v>192</v>
      </c>
      <c r="DQ76" s="94"/>
      <c r="DR76" s="173" t="s">
        <v>192</v>
      </c>
      <c r="DS76" s="189"/>
      <c r="DT76" s="94"/>
      <c r="DU76" s="94"/>
      <c r="DV76" s="173"/>
    </row>
    <row r="77" spans="1:126" s="8" customFormat="1" x14ac:dyDescent="0.25">
      <c r="A77" s="7"/>
      <c r="B77" s="21" t="s">
        <v>208</v>
      </c>
      <c r="C77" s="22"/>
      <c r="D77" s="23"/>
      <c r="E77" s="23"/>
      <c r="F77" s="23"/>
      <c r="G77" s="23">
        <v>0</v>
      </c>
      <c r="H77" s="51">
        <v>4</v>
      </c>
      <c r="I77" s="23"/>
      <c r="J77" s="24"/>
      <c r="K77" s="237">
        <v>0</v>
      </c>
      <c r="L77" s="23"/>
      <c r="M77" s="24"/>
      <c r="N77" s="242"/>
      <c r="O77" s="23"/>
      <c r="P77" s="23"/>
      <c r="Q77" s="23"/>
      <c r="R77" s="23">
        <v>12</v>
      </c>
      <c r="S77" s="51">
        <v>55</v>
      </c>
      <c r="T77" s="23"/>
      <c r="U77" s="24"/>
      <c r="V77" s="242"/>
      <c r="W77" s="23"/>
      <c r="X77" s="23"/>
      <c r="Y77" s="23"/>
      <c r="Z77" s="23"/>
      <c r="AA77" s="23"/>
      <c r="AB77" s="23">
        <v>0</v>
      </c>
      <c r="AC77" s="51">
        <v>5</v>
      </c>
      <c r="AD77" s="23"/>
      <c r="AE77" s="24"/>
      <c r="AF77" s="237">
        <v>10</v>
      </c>
      <c r="AG77" s="23"/>
      <c r="AH77" s="24"/>
      <c r="AI77" s="237">
        <v>2</v>
      </c>
      <c r="AJ77" s="23"/>
      <c r="AK77" s="24"/>
      <c r="AL77" s="246"/>
      <c r="AM77" s="23"/>
      <c r="AN77" s="50"/>
      <c r="AO77" s="50"/>
      <c r="AP77" s="50"/>
      <c r="AQ77" s="50"/>
      <c r="AR77" s="80">
        <v>59.276839630963963</v>
      </c>
      <c r="AS77" s="50">
        <v>59.276839630963963</v>
      </c>
      <c r="AT77" s="50"/>
      <c r="AU77" s="583"/>
      <c r="AV77" s="250"/>
      <c r="AW77" s="25"/>
      <c r="AX77" s="25"/>
      <c r="AY77" s="25"/>
      <c r="AZ77" s="25"/>
      <c r="BA77" s="25"/>
      <c r="BB77" s="97">
        <v>18871.548824423309</v>
      </c>
      <c r="BC77" s="25">
        <v>19462.040625835936</v>
      </c>
      <c r="BD77" s="25"/>
      <c r="BE77" s="568"/>
      <c r="BF77" s="250"/>
      <c r="BG77" s="25"/>
      <c r="BH77" s="25"/>
      <c r="BI77" s="25"/>
      <c r="BJ77" s="25"/>
      <c r="BK77" s="25"/>
      <c r="BL77" s="25">
        <v>2737.6053636575775</v>
      </c>
      <c r="BM77" s="97">
        <v>5943.3355530133576</v>
      </c>
      <c r="BN77" s="25"/>
      <c r="BO77" s="568"/>
      <c r="BP77" s="221">
        <v>24479.08663012732</v>
      </c>
      <c r="BQ77" s="25"/>
      <c r="BR77" s="568"/>
      <c r="BS77" s="159"/>
      <c r="BT77" s="261"/>
      <c r="BU77" s="27"/>
      <c r="BV77" s="27"/>
      <c r="BW77" s="27"/>
      <c r="BX77" s="27"/>
      <c r="BY77" s="27"/>
      <c r="BZ77" s="27">
        <f>BL77/BB77</f>
        <v>0.1450652190303853</v>
      </c>
      <c r="CA77" s="98">
        <f t="shared" si="93"/>
        <v>0.30538090364088316</v>
      </c>
      <c r="CB77" s="27"/>
      <c r="CC77" s="28"/>
      <c r="CD77" s="242"/>
      <c r="CE77" s="29"/>
      <c r="CF77" s="29"/>
      <c r="CG77" s="29"/>
      <c r="CH77" s="29"/>
      <c r="CI77" s="29"/>
      <c r="CJ77" s="29"/>
      <c r="CK77" s="99">
        <f>(CA77-BZ77)*100</f>
        <v>16.031568461049787</v>
      </c>
      <c r="CL77" s="29"/>
      <c r="CM77" s="560">
        <f t="shared" si="100"/>
        <v>0</v>
      </c>
      <c r="CN77" s="261"/>
      <c r="CO77" s="27"/>
      <c r="CP77" s="27"/>
      <c r="CQ77" s="27"/>
      <c r="CR77" s="27">
        <f>AB77/R77</f>
        <v>0</v>
      </c>
      <c r="CS77" s="98">
        <f>AC77/S77</f>
        <v>9.0909090909090912E-2</v>
      </c>
      <c r="CT77" s="27"/>
      <c r="CU77" s="28"/>
      <c r="CV77" s="261">
        <f>AF77/S77</f>
        <v>0.18181818181818182</v>
      </c>
      <c r="CW77" s="27"/>
      <c r="CX77" s="28"/>
      <c r="CY77" s="261">
        <f>AI77/S77</f>
        <v>3.6363636363636362E-2</v>
      </c>
      <c r="CZ77" s="27"/>
      <c r="DA77" s="28"/>
      <c r="DB77" s="261">
        <f>(AC77+AF77+AI77)/S77</f>
        <v>0.30909090909090908</v>
      </c>
      <c r="DC77" s="27"/>
      <c r="DD77" s="28"/>
      <c r="DE77" s="159"/>
      <c r="DF77" s="159"/>
      <c r="DG77" s="261"/>
      <c r="DH77" s="28"/>
      <c r="DI77" s="26"/>
      <c r="DJ77" s="171" t="s">
        <v>192</v>
      </c>
      <c r="DK77" s="187" t="s">
        <v>192</v>
      </c>
      <c r="DL77" s="165"/>
      <c r="DM77" s="165"/>
      <c r="DN77" s="171" t="s">
        <v>192</v>
      </c>
      <c r="DO77" s="187"/>
      <c r="DP77" s="165"/>
      <c r="DQ77" s="165"/>
      <c r="DR77" s="171"/>
      <c r="DS77" s="187"/>
      <c r="DT77" s="165"/>
      <c r="DU77" s="165"/>
      <c r="DV77" s="171"/>
    </row>
    <row r="78" spans="1:126" s="11" customFormat="1" x14ac:dyDescent="0.25">
      <c r="A78" s="328">
        <v>37</v>
      </c>
      <c r="B78" s="35" t="s">
        <v>349</v>
      </c>
      <c r="C78" s="36">
        <v>0</v>
      </c>
      <c r="D78" s="37">
        <v>0</v>
      </c>
      <c r="E78" s="37">
        <v>0</v>
      </c>
      <c r="F78" s="37"/>
      <c r="G78" s="37"/>
      <c r="H78" s="76"/>
      <c r="I78" s="37">
        <v>1</v>
      </c>
      <c r="J78" s="38">
        <v>1</v>
      </c>
      <c r="K78" s="239"/>
      <c r="L78" s="37">
        <v>26</v>
      </c>
      <c r="M78" s="38">
        <v>26</v>
      </c>
      <c r="N78" s="195">
        <v>3</v>
      </c>
      <c r="O78" s="37">
        <v>49</v>
      </c>
      <c r="P78" s="37">
        <v>118</v>
      </c>
      <c r="Q78" s="37"/>
      <c r="R78" s="37"/>
      <c r="S78" s="76"/>
      <c r="T78" s="37">
        <v>80</v>
      </c>
      <c r="U78" s="38">
        <v>70</v>
      </c>
      <c r="V78" s="195">
        <v>0</v>
      </c>
      <c r="W78" s="37">
        <v>0</v>
      </c>
      <c r="X78" s="37">
        <v>3</v>
      </c>
      <c r="Y78" s="37">
        <v>0</v>
      </c>
      <c r="Z78" s="37">
        <v>0</v>
      </c>
      <c r="AA78" s="37"/>
      <c r="AB78" s="37"/>
      <c r="AC78" s="76"/>
      <c r="AD78" s="37">
        <v>0</v>
      </c>
      <c r="AE78" s="38">
        <v>10</v>
      </c>
      <c r="AF78" s="239"/>
      <c r="AG78" s="37">
        <v>0</v>
      </c>
      <c r="AH78" s="38">
        <v>0</v>
      </c>
      <c r="AI78" s="239"/>
      <c r="AJ78" s="37">
        <v>3</v>
      </c>
      <c r="AK78" s="38">
        <v>3</v>
      </c>
      <c r="AL78" s="248">
        <v>54.19718726700475</v>
      </c>
      <c r="AM78" s="39">
        <v>54.19718726700475</v>
      </c>
      <c r="AN78" s="39">
        <v>54.19718726700475</v>
      </c>
      <c r="AO78" s="39">
        <v>54.19718726700475</v>
      </c>
      <c r="AP78" s="39">
        <v>54.19718726700475</v>
      </c>
      <c r="AQ78" s="39"/>
      <c r="AR78" s="78"/>
      <c r="AS78" s="39"/>
      <c r="AT78" s="39">
        <v>54.2</v>
      </c>
      <c r="AU78" s="587">
        <v>54.2</v>
      </c>
      <c r="AV78" s="252"/>
      <c r="AW78" s="226"/>
      <c r="AX78" s="226">
        <v>11250.647406673837</v>
      </c>
      <c r="AY78" s="226">
        <v>12519.849061758328</v>
      </c>
      <c r="AZ78" s="226">
        <v>185798.60103243578</v>
      </c>
      <c r="BA78" s="226"/>
      <c r="BB78" s="108"/>
      <c r="BC78" s="226"/>
      <c r="BD78" s="226">
        <v>201480</v>
      </c>
      <c r="BE78" s="567">
        <v>180000</v>
      </c>
      <c r="BF78" s="252"/>
      <c r="BG78" s="226"/>
      <c r="BH78" s="226">
        <v>4743.8546166498772</v>
      </c>
      <c r="BI78" s="226">
        <v>7334.9041838122721</v>
      </c>
      <c r="BJ78" s="226">
        <v>38593.974991605057</v>
      </c>
      <c r="BK78" s="226"/>
      <c r="BL78" s="226"/>
      <c r="BM78" s="108"/>
      <c r="BN78" s="226">
        <v>13000</v>
      </c>
      <c r="BO78" s="567">
        <v>11000</v>
      </c>
      <c r="BP78" s="257"/>
      <c r="BQ78" s="226">
        <v>13000</v>
      </c>
      <c r="BR78" s="567">
        <v>21000</v>
      </c>
      <c r="BS78" s="549">
        <f t="shared" si="106"/>
        <v>0.61538461538461542</v>
      </c>
      <c r="BT78" s="263"/>
      <c r="BU78" s="41"/>
      <c r="BV78" s="41">
        <f t="shared" si="35"/>
        <v>0.4216517010244088</v>
      </c>
      <c r="BW78" s="41">
        <f t="shared" si="36"/>
        <v>0.5858620297761109</v>
      </c>
      <c r="BX78" s="41">
        <f>BJ78/AZ78</f>
        <v>0.20771940572828917</v>
      </c>
      <c r="BY78" s="41"/>
      <c r="BZ78" s="41"/>
      <c r="CA78" s="103"/>
      <c r="CB78" s="41">
        <f t="shared" si="46"/>
        <v>6.4522533253920988E-2</v>
      </c>
      <c r="CC78" s="42">
        <f t="shared" si="99"/>
        <v>6.1111111111111109E-2</v>
      </c>
      <c r="CD78" s="195" t="s">
        <v>107</v>
      </c>
      <c r="CE78" s="43"/>
      <c r="CF78" s="43"/>
      <c r="CG78" s="43">
        <f t="shared" ref="CG78:CH81" si="108">(BW78-BV78)*100</f>
        <v>16.421032875170212</v>
      </c>
      <c r="CH78" s="43">
        <f t="shared" si="108"/>
        <v>-37.81426240478217</v>
      </c>
      <c r="CI78" s="43"/>
      <c r="CJ78" s="43"/>
      <c r="CK78" s="110"/>
      <c r="CL78" s="43"/>
      <c r="CM78" s="562">
        <f t="shared" si="100"/>
        <v>-0.3411422142809879</v>
      </c>
      <c r="CN78" s="263">
        <f t="shared" ref="CN78:CP81" si="109">X78/N78</f>
        <v>1</v>
      </c>
      <c r="CO78" s="41">
        <f t="shared" si="109"/>
        <v>0</v>
      </c>
      <c r="CP78" s="41">
        <f t="shared" si="109"/>
        <v>0</v>
      </c>
      <c r="CQ78" s="41"/>
      <c r="CR78" s="41"/>
      <c r="CS78" s="103"/>
      <c r="CT78" s="41">
        <f>AD78/T78</f>
        <v>0</v>
      </c>
      <c r="CU78" s="42">
        <f t="shared" si="101"/>
        <v>0.14285714285714285</v>
      </c>
      <c r="CV78" s="263"/>
      <c r="CW78" s="41">
        <f>AG78/T78</f>
        <v>0</v>
      </c>
      <c r="CX78" s="42">
        <f t="shared" si="102"/>
        <v>0</v>
      </c>
      <c r="CY78" s="263"/>
      <c r="CZ78" s="41">
        <f>AJ78/T78</f>
        <v>3.7499999999999999E-2</v>
      </c>
      <c r="DA78" s="42">
        <f t="shared" si="103"/>
        <v>4.2857142857142858E-2</v>
      </c>
      <c r="DB78" s="263"/>
      <c r="DC78" s="41">
        <f>(AD78+AG78+AJ78)/T78</f>
        <v>3.7499999999999999E-2</v>
      </c>
      <c r="DD78" s="42">
        <f t="shared" si="104"/>
        <v>0.18571428571428572</v>
      </c>
      <c r="DE78" s="549">
        <f t="shared" si="107"/>
        <v>0</v>
      </c>
      <c r="DF78" s="549">
        <f t="shared" si="105"/>
        <v>-0.125</v>
      </c>
      <c r="DG78" s="263"/>
      <c r="DH78" s="42"/>
      <c r="DI78" s="140"/>
      <c r="DJ78" s="173"/>
      <c r="DK78" s="189"/>
      <c r="DL78" s="94"/>
      <c r="DM78" s="94"/>
      <c r="DN78" s="173"/>
      <c r="DO78" s="189" t="s">
        <v>192</v>
      </c>
      <c r="DP78" s="94"/>
      <c r="DQ78" s="94" t="s">
        <v>192</v>
      </c>
      <c r="DR78" s="173"/>
      <c r="DS78" s="189" t="s">
        <v>192</v>
      </c>
      <c r="DT78" s="94"/>
      <c r="DU78" s="94" t="s">
        <v>192</v>
      </c>
      <c r="DV78" s="173"/>
    </row>
    <row r="79" spans="1:126" s="13" customFormat="1" x14ac:dyDescent="0.25">
      <c r="A79" s="327"/>
      <c r="B79" s="14" t="s">
        <v>66</v>
      </c>
      <c r="C79" s="2">
        <v>39</v>
      </c>
      <c r="D79" s="3">
        <v>39</v>
      </c>
      <c r="E79" s="3">
        <v>39</v>
      </c>
      <c r="F79" s="3"/>
      <c r="G79" s="3"/>
      <c r="H79" s="75"/>
      <c r="I79" s="3">
        <v>40</v>
      </c>
      <c r="J79" s="4">
        <v>40</v>
      </c>
      <c r="K79" s="238"/>
      <c r="L79" s="3">
        <v>0</v>
      </c>
      <c r="M79" s="4">
        <v>0</v>
      </c>
      <c r="N79" s="194">
        <v>442</v>
      </c>
      <c r="O79" s="3">
        <v>548</v>
      </c>
      <c r="P79" s="3">
        <v>583</v>
      </c>
      <c r="Q79" s="3"/>
      <c r="R79" s="3"/>
      <c r="S79" s="75"/>
      <c r="T79" s="3">
        <v>400</v>
      </c>
      <c r="U79" s="4">
        <v>370</v>
      </c>
      <c r="V79" s="194">
        <v>8</v>
      </c>
      <c r="W79" s="3">
        <v>25</v>
      </c>
      <c r="X79" s="3">
        <v>36</v>
      </c>
      <c r="Y79" s="3">
        <v>24</v>
      </c>
      <c r="Z79" s="3">
        <v>23</v>
      </c>
      <c r="AA79" s="3"/>
      <c r="AB79" s="3"/>
      <c r="AC79" s="75"/>
      <c r="AD79" s="3">
        <v>71</v>
      </c>
      <c r="AE79" s="4">
        <v>40</v>
      </c>
      <c r="AF79" s="238"/>
      <c r="AG79" s="3">
        <v>0</v>
      </c>
      <c r="AH79" s="4">
        <v>0</v>
      </c>
      <c r="AI79" s="238"/>
      <c r="AJ79" s="3">
        <v>12</v>
      </c>
      <c r="AK79" s="4">
        <v>7</v>
      </c>
      <c r="AL79" s="247">
        <v>36.19311595646392</v>
      </c>
      <c r="AM79" s="30">
        <v>47.443289072534213</v>
      </c>
      <c r="AN79" s="30">
        <v>52.54191306063521</v>
      </c>
      <c r="AO79" s="30">
        <v>51.726133222539048</v>
      </c>
      <c r="AP79" s="30">
        <v>54.235130515288283</v>
      </c>
      <c r="AQ79" s="30"/>
      <c r="AR79" s="79"/>
      <c r="AS79" s="30"/>
      <c r="AT79" s="30">
        <v>56.74</v>
      </c>
      <c r="AU79" s="584">
        <v>56.74</v>
      </c>
      <c r="AV79" s="251">
        <v>531376.30121627089</v>
      </c>
      <c r="AW79" s="16">
        <v>537458.16756876744</v>
      </c>
      <c r="AX79" s="16">
        <v>659242.73339366307</v>
      </c>
      <c r="AY79" s="16">
        <v>783387.43091957353</v>
      </c>
      <c r="AZ79" s="16">
        <v>726261.5181473071</v>
      </c>
      <c r="BA79" s="16"/>
      <c r="BB79" s="117"/>
      <c r="BC79" s="16"/>
      <c r="BD79" s="16">
        <v>660000</v>
      </c>
      <c r="BE79" s="578">
        <v>630000</v>
      </c>
      <c r="BF79" s="251">
        <v>54887.820786449702</v>
      </c>
      <c r="BG79" s="16">
        <v>45883.70299542974</v>
      </c>
      <c r="BH79" s="16">
        <v>55802.727360686622</v>
      </c>
      <c r="BI79" s="16">
        <v>101697.94138906438</v>
      </c>
      <c r="BJ79" s="16">
        <v>181531.20927029444</v>
      </c>
      <c r="BK79" s="16"/>
      <c r="BL79" s="16"/>
      <c r="BM79" s="117"/>
      <c r="BN79" s="16">
        <v>90000</v>
      </c>
      <c r="BO79" s="578">
        <v>85000</v>
      </c>
      <c r="BP79" s="256"/>
      <c r="BQ79" s="16">
        <v>300000</v>
      </c>
      <c r="BR79" s="578">
        <v>270000</v>
      </c>
      <c r="BS79" s="548">
        <f t="shared" si="106"/>
        <v>-0.1</v>
      </c>
      <c r="BT79" s="262">
        <f t="shared" si="33"/>
        <v>0.1032936934914421</v>
      </c>
      <c r="BU79" s="32">
        <f t="shared" si="34"/>
        <v>8.5371673116417843E-2</v>
      </c>
      <c r="BV79" s="32">
        <f t="shared" si="35"/>
        <v>8.4646708312466665E-2</v>
      </c>
      <c r="BW79" s="32">
        <f t="shared" si="36"/>
        <v>0.12981819387845808</v>
      </c>
      <c r="BX79" s="32">
        <f>BJ79/AZ79</f>
        <v>0.24995295046525456</v>
      </c>
      <c r="BY79" s="32"/>
      <c r="BZ79" s="32"/>
      <c r="CA79" s="118"/>
      <c r="CB79" s="32">
        <f t="shared" si="46"/>
        <v>0.13636363636363635</v>
      </c>
      <c r="CC79" s="33">
        <f t="shared" si="99"/>
        <v>0.13492063492063491</v>
      </c>
      <c r="CD79" s="194" t="s">
        <v>107</v>
      </c>
      <c r="CE79" s="34">
        <f t="shared" ref="CE79:CF81" si="110">(BU79-BT79)*100</f>
        <v>-1.7922020375024259</v>
      </c>
      <c r="CF79" s="34">
        <f t="shared" si="110"/>
        <v>-7.2496480395117802E-2</v>
      </c>
      <c r="CG79" s="34">
        <f t="shared" si="108"/>
        <v>4.5171485565991416</v>
      </c>
      <c r="CH79" s="34">
        <f t="shared" si="108"/>
        <v>12.013475658679647</v>
      </c>
      <c r="CI79" s="34"/>
      <c r="CJ79" s="34"/>
      <c r="CK79" s="119"/>
      <c r="CL79" s="34"/>
      <c r="CM79" s="561">
        <f t="shared" si="100"/>
        <v>-0.14430014430014404</v>
      </c>
      <c r="CN79" s="262">
        <f t="shared" si="109"/>
        <v>8.1447963800904979E-2</v>
      </c>
      <c r="CO79" s="32">
        <f t="shared" si="109"/>
        <v>4.3795620437956206E-2</v>
      </c>
      <c r="CP79" s="32">
        <f t="shared" si="109"/>
        <v>3.9451114922813037E-2</v>
      </c>
      <c r="CQ79" s="32"/>
      <c r="CR79" s="32"/>
      <c r="CS79" s="118"/>
      <c r="CT79" s="32">
        <f>AD79/T79</f>
        <v>0.17749999999999999</v>
      </c>
      <c r="CU79" s="33">
        <f t="shared" si="101"/>
        <v>0.10810810810810811</v>
      </c>
      <c r="CV79" s="262"/>
      <c r="CW79" s="32">
        <f>AG79/T79</f>
        <v>0</v>
      </c>
      <c r="CX79" s="33">
        <f t="shared" si="102"/>
        <v>0</v>
      </c>
      <c r="CY79" s="262"/>
      <c r="CZ79" s="32">
        <f>AJ79/T79</f>
        <v>0.03</v>
      </c>
      <c r="DA79" s="33">
        <f t="shared" si="103"/>
        <v>1.891891891891892E-2</v>
      </c>
      <c r="DB79" s="262"/>
      <c r="DC79" s="32">
        <f>(AD79+AG79+AJ79)/T79</f>
        <v>0.20749999999999999</v>
      </c>
      <c r="DD79" s="33">
        <f t="shared" si="104"/>
        <v>0.12702702702702703</v>
      </c>
      <c r="DE79" s="548">
        <f t="shared" si="107"/>
        <v>0</v>
      </c>
      <c r="DF79" s="548">
        <f t="shared" si="105"/>
        <v>-7.4999999999999997E-2</v>
      </c>
      <c r="DG79" s="262"/>
      <c r="DH79" s="33"/>
      <c r="DI79" s="31"/>
      <c r="DJ79" s="4"/>
      <c r="DK79" s="194"/>
      <c r="DL79" s="3"/>
      <c r="DM79" s="3"/>
      <c r="DN79" s="4"/>
      <c r="DO79" s="194" t="s">
        <v>192</v>
      </c>
      <c r="DP79" s="3"/>
      <c r="DQ79" s="3" t="s">
        <v>192</v>
      </c>
      <c r="DR79" s="4"/>
      <c r="DS79" s="194" t="s">
        <v>192</v>
      </c>
      <c r="DT79" s="3"/>
      <c r="DU79" s="3" t="s">
        <v>192</v>
      </c>
      <c r="DV79" s="4"/>
    </row>
    <row r="80" spans="1:126" s="11" customFormat="1" x14ac:dyDescent="0.25">
      <c r="A80" s="328">
        <v>38</v>
      </c>
      <c r="B80" s="35" t="s">
        <v>199</v>
      </c>
      <c r="C80" s="36">
        <v>0</v>
      </c>
      <c r="D80" s="37">
        <v>0</v>
      </c>
      <c r="E80" s="37">
        <v>0</v>
      </c>
      <c r="F80" s="37">
        <v>0</v>
      </c>
      <c r="G80" s="37">
        <v>8</v>
      </c>
      <c r="H80" s="76">
        <v>0</v>
      </c>
      <c r="I80" s="37">
        <v>0</v>
      </c>
      <c r="J80" s="38">
        <v>0</v>
      </c>
      <c r="K80" s="239">
        <v>8</v>
      </c>
      <c r="L80" s="37">
        <v>10</v>
      </c>
      <c r="M80" s="38">
        <v>8</v>
      </c>
      <c r="N80" s="195">
        <v>74</v>
      </c>
      <c r="O80" s="37">
        <v>111</v>
      </c>
      <c r="P80" s="37">
        <v>117</v>
      </c>
      <c r="Q80" s="37">
        <v>36</v>
      </c>
      <c r="R80" s="37">
        <v>42</v>
      </c>
      <c r="S80" s="76">
        <v>47</v>
      </c>
      <c r="T80" s="37">
        <v>34</v>
      </c>
      <c r="U80" s="38">
        <v>29</v>
      </c>
      <c r="V80" s="195">
        <v>0</v>
      </c>
      <c r="W80" s="37">
        <v>7</v>
      </c>
      <c r="X80" s="37">
        <v>0</v>
      </c>
      <c r="Y80" s="37">
        <v>33</v>
      </c>
      <c r="Z80" s="37">
        <v>24</v>
      </c>
      <c r="AA80" s="37">
        <v>3</v>
      </c>
      <c r="AB80" s="37">
        <v>8</v>
      </c>
      <c r="AC80" s="76">
        <v>4</v>
      </c>
      <c r="AD80" s="37">
        <v>0</v>
      </c>
      <c r="AE80" s="38">
        <v>0</v>
      </c>
      <c r="AF80" s="239">
        <v>0</v>
      </c>
      <c r="AG80" s="37">
        <v>23</v>
      </c>
      <c r="AH80" s="38">
        <v>12</v>
      </c>
      <c r="AI80" s="239">
        <v>22</v>
      </c>
      <c r="AJ80" s="37">
        <v>4</v>
      </c>
      <c r="AK80" s="38">
        <v>12</v>
      </c>
      <c r="AL80" s="248">
        <v>31.047062908008492</v>
      </c>
      <c r="AM80" s="39">
        <v>32.498392154853988</v>
      </c>
      <c r="AN80" s="39">
        <v>40.807963528949749</v>
      </c>
      <c r="AO80" s="39">
        <v>45.275781014336857</v>
      </c>
      <c r="AP80" s="39">
        <v>42.899585090580018</v>
      </c>
      <c r="AQ80" s="39">
        <v>44.478972800382472</v>
      </c>
      <c r="AR80" s="78">
        <v>62.336014023824568</v>
      </c>
      <c r="AS80" s="39">
        <v>55.662745231956563</v>
      </c>
      <c r="AT80" s="39">
        <v>62.61</v>
      </c>
      <c r="AU80" s="587">
        <v>54</v>
      </c>
      <c r="AV80" s="252">
        <v>15701.390430333351</v>
      </c>
      <c r="AW80" s="226">
        <v>17626.535990119577</v>
      </c>
      <c r="AX80" s="226">
        <v>30887.701265217616</v>
      </c>
      <c r="AY80" s="226">
        <v>99218.274227238318</v>
      </c>
      <c r="AZ80" s="226">
        <v>91022.53259799318</v>
      </c>
      <c r="BA80" s="226">
        <v>88348.956465814088</v>
      </c>
      <c r="BB80" s="108">
        <v>96006.881008076234</v>
      </c>
      <c r="BC80" s="226">
        <v>148912.8690218041</v>
      </c>
      <c r="BD80" s="226">
        <v>170426.8</v>
      </c>
      <c r="BE80" s="567">
        <v>72776</v>
      </c>
      <c r="BF80" s="252">
        <v>7877.0183436633824</v>
      </c>
      <c r="BG80" s="226">
        <v>1.4228718106328364</v>
      </c>
      <c r="BH80" s="226">
        <v>1.4228718106328364</v>
      </c>
      <c r="BI80" s="226">
        <v>4655.6365643906411</v>
      </c>
      <c r="BJ80" s="226">
        <v>25401.107563417398</v>
      </c>
      <c r="BK80" s="226">
        <v>27395.973841924635</v>
      </c>
      <c r="BL80" s="226">
        <v>34225.772761680353</v>
      </c>
      <c r="BM80" s="108">
        <v>14228.718106328364</v>
      </c>
      <c r="BN80" s="226">
        <v>12346.36</v>
      </c>
      <c r="BO80" s="567">
        <v>6915</v>
      </c>
      <c r="BP80" s="257">
        <v>32710.641942846083</v>
      </c>
      <c r="BQ80" s="226">
        <v>32144.32</v>
      </c>
      <c r="BR80" s="567">
        <v>42137</v>
      </c>
      <c r="BS80" s="549">
        <f t="shared" si="106"/>
        <v>0.31086922977372056</v>
      </c>
      <c r="BT80" s="263">
        <f t="shared" si="33"/>
        <v>0.50167648391481645</v>
      </c>
      <c r="BU80" s="41">
        <f t="shared" si="34"/>
        <v>8.0723280594123341E-5</v>
      </c>
      <c r="BV80" s="41">
        <f t="shared" si="35"/>
        <v>4.6065966463976408E-5</v>
      </c>
      <c r="BW80" s="41">
        <f t="shared" si="36"/>
        <v>4.6923176205704784E-2</v>
      </c>
      <c r="BX80" s="41">
        <f>BJ80/AZ80</f>
        <v>0.27906395085273017</v>
      </c>
      <c r="BY80" s="41">
        <f>BK80/BA80</f>
        <v>0.31008825613605617</v>
      </c>
      <c r="BZ80" s="41">
        <f>BL80/BB80</f>
        <v>0.35649291386521798</v>
      </c>
      <c r="CA80" s="103">
        <f>BM80/BC80</f>
        <v>9.5550627691183415E-2</v>
      </c>
      <c r="CB80" s="41">
        <f t="shared" si="46"/>
        <v>7.2443770580683325E-2</v>
      </c>
      <c r="CC80" s="42">
        <f t="shared" si="99"/>
        <v>9.5017588215895343E-2</v>
      </c>
      <c r="CD80" s="195" t="s">
        <v>107</v>
      </c>
      <c r="CE80" s="43">
        <f t="shared" si="110"/>
        <v>-50.159576063422229</v>
      </c>
      <c r="CF80" s="43">
        <f t="shared" si="110"/>
        <v>-3.4657314130146933E-3</v>
      </c>
      <c r="CG80" s="43">
        <f t="shared" si="108"/>
        <v>4.6877110239240807</v>
      </c>
      <c r="CH80" s="43">
        <f t="shared" si="108"/>
        <v>23.214077464702537</v>
      </c>
      <c r="CI80" s="43">
        <f>(BY80-BX80)*100</f>
        <v>3.1024305283326004</v>
      </c>
      <c r="CJ80" s="43">
        <f>(BZ80-BY80)*100</f>
        <v>4.6404657729161798</v>
      </c>
      <c r="CK80" s="110">
        <f>(CA80-BZ80)*100</f>
        <v>-26.094228617403459</v>
      </c>
      <c r="CL80" s="43">
        <f t="shared" si="47"/>
        <v>-2.310685711050009</v>
      </c>
      <c r="CM80" s="562">
        <f t="shared" si="100"/>
        <v>2.2573817635212019</v>
      </c>
      <c r="CN80" s="263">
        <f t="shared" si="109"/>
        <v>0</v>
      </c>
      <c r="CO80" s="41">
        <f t="shared" si="109"/>
        <v>0.29729729729729731</v>
      </c>
      <c r="CP80" s="41">
        <f t="shared" si="109"/>
        <v>0.20512820512820512</v>
      </c>
      <c r="CQ80" s="41">
        <f>AA80/Q80</f>
        <v>8.3333333333333329E-2</v>
      </c>
      <c r="CR80" s="41">
        <f>AB80/R80</f>
        <v>0.19047619047619047</v>
      </c>
      <c r="CS80" s="103">
        <f>AC80/S80</f>
        <v>8.5106382978723402E-2</v>
      </c>
      <c r="CT80" s="41">
        <f>AD80/T80</f>
        <v>0</v>
      </c>
      <c r="CU80" s="42">
        <f t="shared" si="101"/>
        <v>0</v>
      </c>
      <c r="CV80" s="263">
        <f>AF80/S80</f>
        <v>0</v>
      </c>
      <c r="CW80" s="41">
        <f>AG80/T80</f>
        <v>0.67647058823529416</v>
      </c>
      <c r="CX80" s="42">
        <f t="shared" si="102"/>
        <v>0.41379310344827586</v>
      </c>
      <c r="CY80" s="263">
        <f>AI80/S80</f>
        <v>0.46808510638297873</v>
      </c>
      <c r="CZ80" s="41">
        <f>AJ80/T80</f>
        <v>0.11764705882352941</v>
      </c>
      <c r="DA80" s="42">
        <f t="shared" si="103"/>
        <v>0.41379310344827586</v>
      </c>
      <c r="DB80" s="263">
        <f>(AC80+AF80+AI80)/S80</f>
        <v>0.55319148936170215</v>
      </c>
      <c r="DC80" s="41">
        <f>(AD80+AG80+AJ80)/T80</f>
        <v>0.79411764705882348</v>
      </c>
      <c r="DD80" s="42">
        <f t="shared" si="104"/>
        <v>0.82758620689655171</v>
      </c>
      <c r="DE80" s="549">
        <f t="shared" si="107"/>
        <v>-0.13751796837565883</v>
      </c>
      <c r="DF80" s="549">
        <f t="shared" si="105"/>
        <v>-0.14705882352941177</v>
      </c>
      <c r="DG80" s="263"/>
      <c r="DH80" s="42"/>
      <c r="DI80" s="140" t="s">
        <v>192</v>
      </c>
      <c r="DJ80" s="173"/>
      <c r="DK80" s="189"/>
      <c r="DL80" s="94"/>
      <c r="DM80" s="94"/>
      <c r="DN80" s="173"/>
      <c r="DO80" s="189"/>
      <c r="DP80" s="94" t="s">
        <v>192</v>
      </c>
      <c r="DQ80" s="94"/>
      <c r="DR80" s="173" t="s">
        <v>192</v>
      </c>
      <c r="DS80" s="189"/>
      <c r="DT80" s="94" t="s">
        <v>192</v>
      </c>
      <c r="DU80" s="94"/>
      <c r="DV80" s="173" t="s">
        <v>192</v>
      </c>
    </row>
    <row r="81" spans="1:126" s="11" customFormat="1" x14ac:dyDescent="0.25">
      <c r="A81" s="10"/>
      <c r="B81" s="35" t="s">
        <v>81</v>
      </c>
      <c r="C81" s="36">
        <v>2</v>
      </c>
      <c r="D81" s="37">
        <v>2</v>
      </c>
      <c r="E81" s="37">
        <v>2</v>
      </c>
      <c r="F81" s="37">
        <v>0</v>
      </c>
      <c r="G81" s="37"/>
      <c r="H81" s="76"/>
      <c r="I81" s="37"/>
      <c r="J81" s="38"/>
      <c r="K81" s="239"/>
      <c r="L81" s="37"/>
      <c r="M81" s="38"/>
      <c r="N81" s="195">
        <v>32</v>
      </c>
      <c r="O81" s="37">
        <v>59</v>
      </c>
      <c r="P81" s="37">
        <v>71</v>
      </c>
      <c r="Q81" s="37">
        <v>25</v>
      </c>
      <c r="R81" s="37"/>
      <c r="S81" s="76"/>
      <c r="T81" s="37"/>
      <c r="U81" s="38"/>
      <c r="V81" s="195">
        <v>5</v>
      </c>
      <c r="W81" s="37">
        <v>10</v>
      </c>
      <c r="X81" s="37">
        <v>3</v>
      </c>
      <c r="Y81" s="37">
        <v>3</v>
      </c>
      <c r="Z81" s="37">
        <v>28</v>
      </c>
      <c r="AA81" s="37">
        <v>0</v>
      </c>
      <c r="AB81" s="37"/>
      <c r="AC81" s="76"/>
      <c r="AD81" s="37"/>
      <c r="AE81" s="38"/>
      <c r="AF81" s="239"/>
      <c r="AG81" s="37"/>
      <c r="AH81" s="38"/>
      <c r="AI81" s="239"/>
      <c r="AJ81" s="37"/>
      <c r="AK81" s="38"/>
      <c r="AL81" s="248" t="s">
        <v>265</v>
      </c>
      <c r="AM81" s="39" t="s">
        <v>265</v>
      </c>
      <c r="AN81" s="39" t="s">
        <v>294</v>
      </c>
      <c r="AO81" s="39" t="s">
        <v>294</v>
      </c>
      <c r="AP81" s="39" t="s">
        <v>294</v>
      </c>
      <c r="AQ81" s="39" t="s">
        <v>294</v>
      </c>
      <c r="AR81" s="76"/>
      <c r="AS81" s="37"/>
      <c r="AT81" s="37"/>
      <c r="AU81" s="38"/>
      <c r="AV81" s="252">
        <v>15317.215041462485</v>
      </c>
      <c r="AW81" s="226">
        <v>15317.215041462485</v>
      </c>
      <c r="AX81" s="226">
        <v>17746.057222212738</v>
      </c>
      <c r="AY81" s="226">
        <v>18679.461129987878</v>
      </c>
      <c r="AZ81" s="226">
        <v>18679.461129987878</v>
      </c>
      <c r="BA81" s="226">
        <v>17643.610451847173</v>
      </c>
      <c r="BB81" s="108"/>
      <c r="BC81" s="226"/>
      <c r="BD81" s="226"/>
      <c r="BE81" s="567"/>
      <c r="BF81" s="252">
        <v>2161.3422803512785</v>
      </c>
      <c r="BG81" s="226">
        <v>2719.1080301193506</v>
      </c>
      <c r="BH81" s="226">
        <v>2569.7064900029027</v>
      </c>
      <c r="BI81" s="226">
        <v>4570.2642557526706</v>
      </c>
      <c r="BJ81" s="226">
        <v>6902.3511533798901</v>
      </c>
      <c r="BK81" s="226">
        <v>8437.6298370527202</v>
      </c>
      <c r="BL81" s="226"/>
      <c r="BM81" s="108"/>
      <c r="BN81" s="226"/>
      <c r="BO81" s="567"/>
      <c r="BP81" s="257"/>
      <c r="BQ81" s="226"/>
      <c r="BR81" s="567"/>
      <c r="BS81" s="572"/>
      <c r="BT81" s="263">
        <f t="shared" si="33"/>
        <v>0.14110543427775196</v>
      </c>
      <c r="BU81" s="41">
        <f t="shared" si="34"/>
        <v>0.177519739897817</v>
      </c>
      <c r="BV81" s="41">
        <f t="shared" si="35"/>
        <v>0.14480436177036562</v>
      </c>
      <c r="BW81" s="41">
        <f t="shared" si="36"/>
        <v>0.24466788543570991</v>
      </c>
      <c r="BX81" s="41">
        <f>BJ81/AZ81</f>
        <v>0.36951553930530168</v>
      </c>
      <c r="BY81" s="41">
        <f>BK81/BA81</f>
        <v>0.47822580645161289</v>
      </c>
      <c r="BZ81" s="41"/>
      <c r="CA81" s="103"/>
      <c r="CB81" s="41"/>
      <c r="CC81" s="42"/>
      <c r="CD81" s="195" t="s">
        <v>107</v>
      </c>
      <c r="CE81" s="43">
        <f t="shared" si="110"/>
        <v>3.6414305620065033</v>
      </c>
      <c r="CF81" s="43">
        <f t="shared" si="110"/>
        <v>-3.2715378127451373</v>
      </c>
      <c r="CG81" s="43">
        <f t="shared" si="108"/>
        <v>9.9863523665344296</v>
      </c>
      <c r="CH81" s="43">
        <f t="shared" si="108"/>
        <v>12.484765386959177</v>
      </c>
      <c r="CI81" s="43">
        <f>(BY81-BX81)*100</f>
        <v>10.871026714631121</v>
      </c>
      <c r="CJ81" s="43"/>
      <c r="CK81" s="110"/>
      <c r="CL81" s="43"/>
      <c r="CM81" s="562">
        <f t="shared" si="100"/>
        <v>0</v>
      </c>
      <c r="CN81" s="263">
        <f t="shared" si="109"/>
        <v>9.375E-2</v>
      </c>
      <c r="CO81" s="41">
        <f t="shared" si="109"/>
        <v>5.0847457627118647E-2</v>
      </c>
      <c r="CP81" s="41">
        <f t="shared" si="109"/>
        <v>0.39436619718309857</v>
      </c>
      <c r="CQ81" s="41">
        <f>AA81/Q81</f>
        <v>0</v>
      </c>
      <c r="CR81" s="41"/>
      <c r="CS81" s="103"/>
      <c r="CT81" s="41"/>
      <c r="CU81" s="42"/>
      <c r="CV81" s="263"/>
      <c r="CW81" s="41"/>
      <c r="CX81" s="42"/>
      <c r="CY81" s="263"/>
      <c r="CZ81" s="41"/>
      <c r="DA81" s="42"/>
      <c r="DB81" s="263"/>
      <c r="DC81" s="41"/>
      <c r="DD81" s="42"/>
      <c r="DE81" s="549"/>
      <c r="DF81" s="549"/>
      <c r="DG81" s="263"/>
      <c r="DH81" s="42" t="s">
        <v>192</v>
      </c>
      <c r="DI81" s="140"/>
      <c r="DJ81" s="173"/>
      <c r="DK81" s="189"/>
      <c r="DL81" s="94"/>
      <c r="DM81" s="94"/>
      <c r="DN81" s="173"/>
      <c r="DO81" s="189"/>
      <c r="DP81" s="94"/>
      <c r="DQ81" s="94"/>
      <c r="DR81" s="173"/>
      <c r="DS81" s="189"/>
      <c r="DT81" s="94"/>
      <c r="DU81" s="94"/>
      <c r="DV81" s="173"/>
    </row>
    <row r="82" spans="1:126" s="11" customFormat="1" x14ac:dyDescent="0.25">
      <c r="A82" s="328">
        <v>39</v>
      </c>
      <c r="B82" s="35" t="s">
        <v>18</v>
      </c>
      <c r="C82" s="36"/>
      <c r="D82" s="37"/>
      <c r="E82" s="37"/>
      <c r="F82" s="37">
        <v>6</v>
      </c>
      <c r="G82" s="37">
        <v>6</v>
      </c>
      <c r="H82" s="76">
        <v>0</v>
      </c>
      <c r="I82" s="37">
        <v>0</v>
      </c>
      <c r="J82" s="38">
        <v>0</v>
      </c>
      <c r="K82" s="239">
        <v>6</v>
      </c>
      <c r="L82" s="37">
        <v>7</v>
      </c>
      <c r="M82" s="38">
        <v>7</v>
      </c>
      <c r="N82" s="195"/>
      <c r="O82" s="37"/>
      <c r="P82" s="37"/>
      <c r="Q82" s="37">
        <v>52</v>
      </c>
      <c r="R82" s="37">
        <v>41</v>
      </c>
      <c r="S82" s="76">
        <v>33</v>
      </c>
      <c r="T82" s="37">
        <v>45</v>
      </c>
      <c r="U82" s="38">
        <v>39</v>
      </c>
      <c r="V82" s="195"/>
      <c r="W82" s="37"/>
      <c r="X82" s="37"/>
      <c r="Y82" s="37"/>
      <c r="Z82" s="37"/>
      <c r="AA82" s="37">
        <v>7</v>
      </c>
      <c r="AB82" s="37">
        <v>4</v>
      </c>
      <c r="AC82" s="76">
        <v>6</v>
      </c>
      <c r="AD82" s="37">
        <v>7</v>
      </c>
      <c r="AE82" s="38">
        <v>4</v>
      </c>
      <c r="AF82" s="239">
        <v>14</v>
      </c>
      <c r="AG82" s="37">
        <v>8</v>
      </c>
      <c r="AH82" s="38">
        <v>7</v>
      </c>
      <c r="AI82" s="239">
        <v>4</v>
      </c>
      <c r="AJ82" s="37">
        <v>11</v>
      </c>
      <c r="AK82" s="38">
        <v>11</v>
      </c>
      <c r="AL82" s="248"/>
      <c r="AM82" s="39"/>
      <c r="AN82" s="39"/>
      <c r="AO82" s="39"/>
      <c r="AP82" s="39"/>
      <c r="AQ82" s="39"/>
      <c r="AR82" s="78">
        <v>49.28827952032146</v>
      </c>
      <c r="AS82" s="39">
        <v>49.28827952032146</v>
      </c>
      <c r="AT82" s="39">
        <v>53.87</v>
      </c>
      <c r="AU82" s="587">
        <v>53.87</v>
      </c>
      <c r="AV82" s="252"/>
      <c r="AW82" s="226"/>
      <c r="AX82" s="226"/>
      <c r="AY82" s="226"/>
      <c r="AZ82" s="226"/>
      <c r="BA82" s="226">
        <v>75440.663399752986</v>
      </c>
      <c r="BB82" s="108">
        <v>68491.357476622215</v>
      </c>
      <c r="BC82" s="226">
        <v>72685.983574367827</v>
      </c>
      <c r="BD82" s="226">
        <v>66043</v>
      </c>
      <c r="BE82" s="567">
        <v>73158</v>
      </c>
      <c r="BF82" s="252"/>
      <c r="BG82" s="226"/>
      <c r="BH82" s="226"/>
      <c r="BI82" s="226"/>
      <c r="BJ82" s="226"/>
      <c r="BK82" s="226">
        <v>25973.102031291797</v>
      </c>
      <c r="BL82" s="226">
        <v>24443.514834861497</v>
      </c>
      <c r="BM82" s="108">
        <v>12874.144142605905</v>
      </c>
      <c r="BN82" s="226">
        <v>14843</v>
      </c>
      <c r="BO82" s="567">
        <v>8153</v>
      </c>
      <c r="BP82" s="257">
        <v>26603.434243402146</v>
      </c>
      <c r="BQ82" s="226">
        <v>28405</v>
      </c>
      <c r="BR82" s="567">
        <v>25294</v>
      </c>
      <c r="BS82" s="549">
        <f t="shared" si="106"/>
        <v>-0.10952297130786834</v>
      </c>
      <c r="BT82" s="263"/>
      <c r="BU82" s="41"/>
      <c r="BV82" s="41"/>
      <c r="BW82" s="41"/>
      <c r="BX82" s="41"/>
      <c r="BY82" s="41">
        <f>BK82/BA82</f>
        <v>0.34428517540550735</v>
      </c>
      <c r="BZ82" s="41">
        <f t="shared" ref="BZ82:BZ87" si="111">BL82/BB82</f>
        <v>0.35688466012963271</v>
      </c>
      <c r="CA82" s="103">
        <f t="shared" ref="CA82:CA89" si="112">BM82/BC82</f>
        <v>0.17712003758515385</v>
      </c>
      <c r="CB82" s="41">
        <f t="shared" si="46"/>
        <v>0.224747512983965</v>
      </c>
      <c r="CC82" s="42">
        <f t="shared" si="99"/>
        <v>0.11144372454140354</v>
      </c>
      <c r="CD82" s="195" t="s">
        <v>107</v>
      </c>
      <c r="CE82" s="43"/>
      <c r="CF82" s="43"/>
      <c r="CG82" s="43"/>
      <c r="CH82" s="43"/>
      <c r="CI82" s="43"/>
      <c r="CJ82" s="43">
        <f>(BZ82-BY82)*100</f>
        <v>1.2599484724125365</v>
      </c>
      <c r="CK82" s="110">
        <f>(CA82-BZ82)*100</f>
        <v>-17.976462254447885</v>
      </c>
      <c r="CL82" s="43">
        <f t="shared" si="47"/>
        <v>4.762747539881115</v>
      </c>
      <c r="CM82" s="562">
        <f t="shared" si="100"/>
        <v>-11.330378844256145</v>
      </c>
      <c r="CN82" s="263"/>
      <c r="CO82" s="41"/>
      <c r="CP82" s="41"/>
      <c r="CQ82" s="41">
        <f>AA82/Q82</f>
        <v>0.13461538461538461</v>
      </c>
      <c r="CR82" s="41">
        <f t="shared" ref="CR82:CT87" si="113">AB82/R82</f>
        <v>9.7560975609756101E-2</v>
      </c>
      <c r="CS82" s="103">
        <f t="shared" si="113"/>
        <v>0.18181818181818182</v>
      </c>
      <c r="CT82" s="41">
        <f t="shared" si="113"/>
        <v>0.15555555555555556</v>
      </c>
      <c r="CU82" s="42">
        <f t="shared" si="101"/>
        <v>0.10256410256410256</v>
      </c>
      <c r="CV82" s="263">
        <f t="shared" ref="CV82:CW87" si="114">AF82/S82</f>
        <v>0.42424242424242425</v>
      </c>
      <c r="CW82" s="41">
        <f t="shared" si="114"/>
        <v>0.17777777777777778</v>
      </c>
      <c r="CX82" s="42">
        <f t="shared" si="102"/>
        <v>0.17948717948717949</v>
      </c>
      <c r="CY82" s="263">
        <f t="shared" ref="CY82:CZ87" si="115">AI82/S82</f>
        <v>0.12121212121212122</v>
      </c>
      <c r="CZ82" s="41">
        <f t="shared" si="115"/>
        <v>0.24444444444444444</v>
      </c>
      <c r="DA82" s="42">
        <f t="shared" si="103"/>
        <v>0.28205128205128205</v>
      </c>
      <c r="DB82" s="263">
        <f t="shared" ref="DB82:DC87" si="116">(AC82+AF82+AI82)/S82</f>
        <v>0.72727272727272729</v>
      </c>
      <c r="DC82" s="41">
        <f t="shared" si="116"/>
        <v>0.57777777777777772</v>
      </c>
      <c r="DD82" s="42">
        <f t="shared" si="104"/>
        <v>0.5641025641025641</v>
      </c>
      <c r="DE82" s="549">
        <f t="shared" si="107"/>
        <v>0</v>
      </c>
      <c r="DF82" s="549">
        <f t="shared" si="105"/>
        <v>-0.13333333333333333</v>
      </c>
      <c r="DG82" s="263"/>
      <c r="DH82" s="42" t="s">
        <v>192</v>
      </c>
      <c r="DI82" s="140"/>
      <c r="DJ82" s="173" t="s">
        <v>192</v>
      </c>
      <c r="DK82" s="189"/>
      <c r="DL82" s="94" t="s">
        <v>192</v>
      </c>
      <c r="DM82" s="94"/>
      <c r="DN82" s="173" t="s">
        <v>192</v>
      </c>
      <c r="DO82" s="189"/>
      <c r="DP82" s="94" t="s">
        <v>192</v>
      </c>
      <c r="DQ82" s="94"/>
      <c r="DR82" s="173" t="s">
        <v>192</v>
      </c>
      <c r="DS82" s="189"/>
      <c r="DT82" s="94" t="s">
        <v>192</v>
      </c>
      <c r="DU82" s="94"/>
      <c r="DV82" s="173" t="s">
        <v>192</v>
      </c>
    </row>
    <row r="83" spans="1:126" s="11" customFormat="1" x14ac:dyDescent="0.25">
      <c r="A83" s="328">
        <v>40</v>
      </c>
      <c r="B83" s="35" t="s">
        <v>19</v>
      </c>
      <c r="C83" s="36"/>
      <c r="D83" s="37"/>
      <c r="E83" s="37"/>
      <c r="F83" s="37">
        <v>12</v>
      </c>
      <c r="G83" s="37">
        <v>0</v>
      </c>
      <c r="H83" s="76">
        <v>0</v>
      </c>
      <c r="I83" s="37">
        <v>0</v>
      </c>
      <c r="J83" s="38">
        <v>0</v>
      </c>
      <c r="K83" s="239">
        <v>13</v>
      </c>
      <c r="L83" s="37">
        <v>11</v>
      </c>
      <c r="M83" s="38">
        <v>13</v>
      </c>
      <c r="N83" s="195"/>
      <c r="O83" s="37"/>
      <c r="P83" s="37"/>
      <c r="Q83" s="37">
        <v>61</v>
      </c>
      <c r="R83" s="37">
        <v>60</v>
      </c>
      <c r="S83" s="76">
        <v>64</v>
      </c>
      <c r="T83" s="37">
        <v>60</v>
      </c>
      <c r="U83" s="38">
        <v>49</v>
      </c>
      <c r="V83" s="195"/>
      <c r="W83" s="37"/>
      <c r="X83" s="37"/>
      <c r="Y83" s="37"/>
      <c r="Z83" s="37"/>
      <c r="AA83" s="37">
        <v>1</v>
      </c>
      <c r="AB83" s="37">
        <v>0</v>
      </c>
      <c r="AC83" s="76">
        <v>3</v>
      </c>
      <c r="AD83" s="37">
        <v>0</v>
      </c>
      <c r="AE83" s="38">
        <v>5</v>
      </c>
      <c r="AF83" s="239">
        <v>0</v>
      </c>
      <c r="AG83" s="37">
        <v>4</v>
      </c>
      <c r="AH83" s="38">
        <v>0</v>
      </c>
      <c r="AI83" s="239">
        <v>25</v>
      </c>
      <c r="AJ83" s="37">
        <v>1</v>
      </c>
      <c r="AK83" s="38">
        <v>21</v>
      </c>
      <c r="AL83" s="248"/>
      <c r="AM83" s="39"/>
      <c r="AN83" s="39"/>
      <c r="AO83" s="39"/>
      <c r="AP83" s="39"/>
      <c r="AQ83" s="39"/>
      <c r="AR83" s="78" t="s">
        <v>323</v>
      </c>
      <c r="AS83" s="39">
        <v>56.914872425313462</v>
      </c>
      <c r="AT83" s="39">
        <v>56.24</v>
      </c>
      <c r="AU83" s="587">
        <v>52.49</v>
      </c>
      <c r="AV83" s="252"/>
      <c r="AW83" s="226"/>
      <c r="AX83" s="226"/>
      <c r="AY83" s="226"/>
      <c r="AZ83" s="226"/>
      <c r="BA83" s="226">
        <v>65980.330220089803</v>
      </c>
      <c r="BB83" s="108">
        <v>83839.875697918629</v>
      </c>
      <c r="BC83" s="226">
        <v>86321.364135662297</v>
      </c>
      <c r="BD83" s="226">
        <v>74085.820000000007</v>
      </c>
      <c r="BE83" s="567">
        <v>77825</v>
      </c>
      <c r="BF83" s="252"/>
      <c r="BG83" s="226"/>
      <c r="BH83" s="226"/>
      <c r="BI83" s="226"/>
      <c r="BJ83" s="226"/>
      <c r="BK83" s="226">
        <v>28776.856705425696</v>
      </c>
      <c r="BL83" s="226">
        <v>35479.308598129777</v>
      </c>
      <c r="BM83" s="108">
        <v>3743.5757337749928</v>
      </c>
      <c r="BN83" s="226">
        <v>14954.19</v>
      </c>
      <c r="BO83" s="567">
        <v>11878.69</v>
      </c>
      <c r="BP83" s="257">
        <v>36075.491886784934</v>
      </c>
      <c r="BQ83" s="226">
        <v>39498.559999999998</v>
      </c>
      <c r="BR83" s="567">
        <v>38448.6</v>
      </c>
      <c r="BS83" s="549">
        <f t="shared" si="106"/>
        <v>-2.6582234896664565E-2</v>
      </c>
      <c r="BT83" s="263"/>
      <c r="BU83" s="41"/>
      <c r="BV83" s="41"/>
      <c r="BW83" s="41"/>
      <c r="BX83" s="41"/>
      <c r="BY83" s="41">
        <f>BK83/BA83</f>
        <v>0.43614296275018749</v>
      </c>
      <c r="BZ83" s="41">
        <f t="shared" si="111"/>
        <v>0.42317940362846423</v>
      </c>
      <c r="CA83" s="103">
        <f t="shared" si="112"/>
        <v>4.336789358300229E-2</v>
      </c>
      <c r="CB83" s="41">
        <f t="shared" si="46"/>
        <v>0.20184955771563301</v>
      </c>
      <c r="CC83" s="42">
        <f t="shared" si="99"/>
        <v>0.15263334404111789</v>
      </c>
      <c r="CD83" s="195" t="s">
        <v>107</v>
      </c>
      <c r="CE83" s="43"/>
      <c r="CF83" s="43"/>
      <c r="CG83" s="43"/>
      <c r="CH83" s="43"/>
      <c r="CI83" s="43"/>
      <c r="CJ83" s="43">
        <f>(BZ83-BY83)*100</f>
        <v>-1.2963559121723256</v>
      </c>
      <c r="CK83" s="110">
        <f>(CA83-BZ83)*100</f>
        <v>-37.981151004546192</v>
      </c>
      <c r="CL83" s="43">
        <f t="shared" si="47"/>
        <v>15.848166413263071</v>
      </c>
      <c r="CM83" s="562">
        <f t="shared" si="100"/>
        <v>-4.9216213674515119</v>
      </c>
      <c r="CN83" s="263"/>
      <c r="CO83" s="41"/>
      <c r="CP83" s="41"/>
      <c r="CQ83" s="41">
        <f>AA83/Q83</f>
        <v>1.6393442622950821E-2</v>
      </c>
      <c r="CR83" s="41">
        <f t="shared" si="113"/>
        <v>0</v>
      </c>
      <c r="CS83" s="103">
        <f t="shared" si="113"/>
        <v>4.6875E-2</v>
      </c>
      <c r="CT83" s="41">
        <f t="shared" si="113"/>
        <v>0</v>
      </c>
      <c r="CU83" s="42">
        <f t="shared" si="101"/>
        <v>0.10204081632653061</v>
      </c>
      <c r="CV83" s="263">
        <f t="shared" si="114"/>
        <v>0</v>
      </c>
      <c r="CW83" s="41">
        <f t="shared" si="114"/>
        <v>6.6666666666666666E-2</v>
      </c>
      <c r="CX83" s="42">
        <f t="shared" si="102"/>
        <v>0</v>
      </c>
      <c r="CY83" s="263">
        <f t="shared" si="115"/>
        <v>0.390625</v>
      </c>
      <c r="CZ83" s="41">
        <f t="shared" si="115"/>
        <v>1.6666666666666666E-2</v>
      </c>
      <c r="DA83" s="42">
        <f t="shared" si="103"/>
        <v>0.42857142857142855</v>
      </c>
      <c r="DB83" s="263">
        <f t="shared" si="116"/>
        <v>0.4375</v>
      </c>
      <c r="DC83" s="41">
        <f t="shared" si="116"/>
        <v>8.3333333333333329E-2</v>
      </c>
      <c r="DD83" s="42">
        <f t="shared" si="104"/>
        <v>0.53061224489795922</v>
      </c>
      <c r="DE83" s="549">
        <f t="shared" si="107"/>
        <v>-6.667852062588904E-2</v>
      </c>
      <c r="DF83" s="549">
        <f t="shared" si="105"/>
        <v>-0.18333333333333332</v>
      </c>
      <c r="DG83" s="263" t="s">
        <v>192</v>
      </c>
      <c r="DH83" s="42"/>
      <c r="DI83" s="140" t="s">
        <v>192</v>
      </c>
      <c r="DJ83" s="173"/>
      <c r="DK83" s="189" t="s">
        <v>192</v>
      </c>
      <c r="DL83" s="94"/>
      <c r="DM83" s="94"/>
      <c r="DN83" s="173" t="s">
        <v>192</v>
      </c>
      <c r="DO83" s="189" t="s">
        <v>192</v>
      </c>
      <c r="DP83" s="94"/>
      <c r="DQ83" s="94"/>
      <c r="DR83" s="173" t="s">
        <v>192</v>
      </c>
      <c r="DS83" s="189"/>
      <c r="DT83" s="94" t="s">
        <v>192</v>
      </c>
      <c r="DU83" s="94"/>
      <c r="DV83" s="173" t="s">
        <v>192</v>
      </c>
    </row>
    <row r="84" spans="1:126" s="11" customFormat="1" x14ac:dyDescent="0.25">
      <c r="A84" s="328">
        <v>41</v>
      </c>
      <c r="B84" s="35" t="s">
        <v>383</v>
      </c>
      <c r="C84" s="36"/>
      <c r="D84" s="37"/>
      <c r="E84" s="37"/>
      <c r="F84" s="37"/>
      <c r="G84" s="37">
        <v>4</v>
      </c>
      <c r="H84" s="76">
        <v>0</v>
      </c>
      <c r="I84" s="37">
        <v>4</v>
      </c>
      <c r="J84" s="38">
        <v>0</v>
      </c>
      <c r="K84" s="239">
        <v>4</v>
      </c>
      <c r="L84" s="37">
        <v>9</v>
      </c>
      <c r="M84" s="38">
        <v>24</v>
      </c>
      <c r="N84" s="195"/>
      <c r="O84" s="37"/>
      <c r="P84" s="37"/>
      <c r="Q84" s="37"/>
      <c r="R84" s="37">
        <v>36</v>
      </c>
      <c r="S84" s="76">
        <v>37</v>
      </c>
      <c r="T84" s="37">
        <v>22</v>
      </c>
      <c r="U84" s="38">
        <v>78</v>
      </c>
      <c r="V84" s="195"/>
      <c r="W84" s="37"/>
      <c r="X84" s="37"/>
      <c r="Y84" s="37"/>
      <c r="Z84" s="37"/>
      <c r="AA84" s="37"/>
      <c r="AB84" s="37">
        <v>22</v>
      </c>
      <c r="AC84" s="76">
        <v>3</v>
      </c>
      <c r="AD84" s="37">
        <v>0</v>
      </c>
      <c r="AE84" s="38">
        <v>8</v>
      </c>
      <c r="AF84" s="239">
        <v>0</v>
      </c>
      <c r="AG84" s="37">
        <v>6</v>
      </c>
      <c r="AH84" s="38">
        <v>28</v>
      </c>
      <c r="AI84" s="239">
        <v>4</v>
      </c>
      <c r="AJ84" s="37">
        <v>4</v>
      </c>
      <c r="AK84" s="38">
        <v>2</v>
      </c>
      <c r="AL84" s="248"/>
      <c r="AM84" s="39"/>
      <c r="AN84" s="39"/>
      <c r="AO84" s="39"/>
      <c r="AP84" s="39"/>
      <c r="AQ84" s="39"/>
      <c r="AR84" s="78" t="s">
        <v>333</v>
      </c>
      <c r="AS84" s="39" t="s">
        <v>320</v>
      </c>
      <c r="AT84" s="39" t="s">
        <v>333</v>
      </c>
      <c r="AU84" s="587">
        <v>55</v>
      </c>
      <c r="AV84" s="252"/>
      <c r="AW84" s="226"/>
      <c r="AX84" s="226"/>
      <c r="AY84" s="226"/>
      <c r="AZ84" s="226"/>
      <c r="BA84" s="226"/>
      <c r="BB84" s="108">
        <v>35574.641009442181</v>
      </c>
      <c r="BC84" s="226">
        <v>26189.378546507989</v>
      </c>
      <c r="BD84" s="226">
        <v>25500.560000000001</v>
      </c>
      <c r="BE84" s="567">
        <v>55507</v>
      </c>
      <c r="BF84" s="252"/>
      <c r="BG84" s="226"/>
      <c r="BH84" s="226"/>
      <c r="BI84" s="226"/>
      <c r="BJ84" s="226"/>
      <c r="BK84" s="226"/>
      <c r="BL84" s="226">
        <v>4368.7856073670609</v>
      </c>
      <c r="BM84" s="108">
        <v>11307.562279099151</v>
      </c>
      <c r="BN84" s="226">
        <v>3367.45</v>
      </c>
      <c r="BO84" s="567">
        <v>15657</v>
      </c>
      <c r="BP84" s="257">
        <v>16925.060187477589</v>
      </c>
      <c r="BQ84" s="226">
        <v>15364</v>
      </c>
      <c r="BR84" s="567">
        <v>58436</v>
      </c>
      <c r="BS84" s="549">
        <f t="shared" si="106"/>
        <v>2.8034366050507682</v>
      </c>
      <c r="BT84" s="263"/>
      <c r="BU84" s="41"/>
      <c r="BV84" s="41"/>
      <c r="BW84" s="41"/>
      <c r="BX84" s="41"/>
      <c r="BY84" s="41"/>
      <c r="BZ84" s="41">
        <f t="shared" si="111"/>
        <v>0.12280617550595951</v>
      </c>
      <c r="CA84" s="103">
        <f t="shared" si="112"/>
        <v>0.43176138215799192</v>
      </c>
      <c r="CB84" s="41">
        <f t="shared" si="46"/>
        <v>0.1320539627365046</v>
      </c>
      <c r="CC84" s="42">
        <f t="shared" si="99"/>
        <v>0.28207253139243699</v>
      </c>
      <c r="CD84" s="195" t="s">
        <v>107</v>
      </c>
      <c r="CE84" s="43"/>
      <c r="CF84" s="43"/>
      <c r="CG84" s="43"/>
      <c r="CH84" s="43"/>
      <c r="CI84" s="43"/>
      <c r="CJ84" s="43"/>
      <c r="CK84" s="110">
        <f>(CA84-BZ84)*100</f>
        <v>30.895520665203239</v>
      </c>
      <c r="CL84" s="43">
        <f t="shared" si="47"/>
        <v>-29.970741942148731</v>
      </c>
      <c r="CM84" s="562">
        <f t="shared" si="100"/>
        <v>15.001856865593238</v>
      </c>
      <c r="CN84" s="263"/>
      <c r="CO84" s="41"/>
      <c r="CP84" s="41"/>
      <c r="CQ84" s="41"/>
      <c r="CR84" s="41">
        <f t="shared" si="113"/>
        <v>0.61111111111111116</v>
      </c>
      <c r="CS84" s="103">
        <f t="shared" si="113"/>
        <v>8.1081081081081086E-2</v>
      </c>
      <c r="CT84" s="41">
        <f t="shared" si="113"/>
        <v>0</v>
      </c>
      <c r="CU84" s="42">
        <f t="shared" si="101"/>
        <v>0.10256410256410256</v>
      </c>
      <c r="CV84" s="263">
        <f t="shared" si="114"/>
        <v>0</v>
      </c>
      <c r="CW84" s="41">
        <f t="shared" si="114"/>
        <v>0.27272727272727271</v>
      </c>
      <c r="CX84" s="42">
        <f t="shared" si="102"/>
        <v>0.35897435897435898</v>
      </c>
      <c r="CY84" s="263">
        <f t="shared" si="115"/>
        <v>0.10810810810810811</v>
      </c>
      <c r="CZ84" s="41">
        <f t="shared" si="115"/>
        <v>0.18181818181818182</v>
      </c>
      <c r="DA84" s="42">
        <f t="shared" si="103"/>
        <v>2.564102564102564E-2</v>
      </c>
      <c r="DB84" s="263">
        <f t="shared" si="116"/>
        <v>0.1891891891891892</v>
      </c>
      <c r="DC84" s="41">
        <f t="shared" si="116"/>
        <v>0.45454545454545453</v>
      </c>
      <c r="DD84" s="42">
        <f t="shared" si="104"/>
        <v>0.48717948717948717</v>
      </c>
      <c r="DE84" s="549"/>
      <c r="DF84" s="549">
        <f t="shared" si="105"/>
        <v>2.5454545454545454</v>
      </c>
      <c r="DG84" s="263"/>
      <c r="DH84" s="42"/>
      <c r="DI84" s="140"/>
      <c r="DJ84" s="173" t="s">
        <v>192</v>
      </c>
      <c r="DK84" s="189"/>
      <c r="DL84" s="94" t="s">
        <v>192</v>
      </c>
      <c r="DM84" s="94"/>
      <c r="DN84" s="173" t="s">
        <v>192</v>
      </c>
      <c r="DO84" s="189" t="s">
        <v>192</v>
      </c>
      <c r="DP84" s="94"/>
      <c r="DQ84" s="94"/>
      <c r="DR84" s="173" t="s">
        <v>192</v>
      </c>
      <c r="DS84" s="189" t="s">
        <v>192</v>
      </c>
      <c r="DT84" s="94"/>
      <c r="DU84" s="94" t="s">
        <v>192</v>
      </c>
      <c r="DV84" s="173"/>
    </row>
    <row r="85" spans="1:126" s="11" customFormat="1" x14ac:dyDescent="0.25">
      <c r="A85" s="10"/>
      <c r="B85" s="35" t="s">
        <v>168</v>
      </c>
      <c r="C85" s="36"/>
      <c r="D85" s="37"/>
      <c r="E85" s="37"/>
      <c r="F85" s="37"/>
      <c r="G85" s="37">
        <v>0</v>
      </c>
      <c r="H85" s="76">
        <v>0</v>
      </c>
      <c r="I85" s="37">
        <v>11</v>
      </c>
      <c r="J85" s="38"/>
      <c r="K85" s="239">
        <v>8</v>
      </c>
      <c r="L85" s="37">
        <v>0</v>
      </c>
      <c r="M85" s="38"/>
      <c r="N85" s="195"/>
      <c r="O85" s="37"/>
      <c r="P85" s="37"/>
      <c r="Q85" s="37"/>
      <c r="R85" s="37">
        <v>33</v>
      </c>
      <c r="S85" s="76">
        <v>30</v>
      </c>
      <c r="T85" s="37">
        <v>31</v>
      </c>
      <c r="U85" s="38"/>
      <c r="V85" s="195"/>
      <c r="W85" s="37"/>
      <c r="X85" s="37"/>
      <c r="Y85" s="37"/>
      <c r="Z85" s="37"/>
      <c r="AA85" s="37"/>
      <c r="AB85" s="37">
        <v>8</v>
      </c>
      <c r="AC85" s="76">
        <v>8</v>
      </c>
      <c r="AD85" s="37">
        <v>0</v>
      </c>
      <c r="AE85" s="38"/>
      <c r="AF85" s="239">
        <v>10</v>
      </c>
      <c r="AG85" s="37">
        <v>14</v>
      </c>
      <c r="AH85" s="38"/>
      <c r="AI85" s="239">
        <v>12</v>
      </c>
      <c r="AJ85" s="37">
        <v>0</v>
      </c>
      <c r="AK85" s="38"/>
      <c r="AL85" s="248"/>
      <c r="AM85" s="39"/>
      <c r="AN85" s="39"/>
      <c r="AO85" s="39"/>
      <c r="AP85" s="39"/>
      <c r="AQ85" s="39"/>
      <c r="AR85" s="78" t="s">
        <v>285</v>
      </c>
      <c r="AS85" s="39" t="s">
        <v>316</v>
      </c>
      <c r="AT85" s="39" t="s">
        <v>343</v>
      </c>
      <c r="AU85" s="587"/>
      <c r="AV85" s="252"/>
      <c r="AW85" s="226"/>
      <c r="AX85" s="226"/>
      <c r="AY85" s="226"/>
      <c r="AZ85" s="226"/>
      <c r="BA85" s="226"/>
      <c r="BB85" s="108">
        <v>48781.737155736169</v>
      </c>
      <c r="BC85" s="226">
        <v>37878.27047085674</v>
      </c>
      <c r="BD85" s="226">
        <v>33655</v>
      </c>
      <c r="BE85" s="567"/>
      <c r="BF85" s="252"/>
      <c r="BG85" s="226"/>
      <c r="BH85" s="226"/>
      <c r="BI85" s="226"/>
      <c r="BJ85" s="226"/>
      <c r="BK85" s="226"/>
      <c r="BL85" s="226">
        <v>5903.495142315639</v>
      </c>
      <c r="BM85" s="108">
        <v>6999.1064365029224</v>
      </c>
      <c r="BN85" s="226">
        <v>5160</v>
      </c>
      <c r="BO85" s="567"/>
      <c r="BP85" s="257">
        <v>19439.274676865811</v>
      </c>
      <c r="BQ85" s="226">
        <v>22652</v>
      </c>
      <c r="BR85" s="567"/>
      <c r="BS85" s="549"/>
      <c r="BT85" s="263"/>
      <c r="BU85" s="41"/>
      <c r="BV85" s="41"/>
      <c r="BW85" s="41"/>
      <c r="BX85" s="41"/>
      <c r="BY85" s="41"/>
      <c r="BZ85" s="41">
        <f t="shared" si="111"/>
        <v>0.12101855092754638</v>
      </c>
      <c r="CA85" s="103">
        <f t="shared" si="112"/>
        <v>0.18477893392434544</v>
      </c>
      <c r="CB85" s="41">
        <f t="shared" si="46"/>
        <v>0.1533204575843114</v>
      </c>
      <c r="CC85" s="42"/>
      <c r="CD85" s="195"/>
      <c r="CE85" s="43"/>
      <c r="CF85" s="43"/>
      <c r="CG85" s="43"/>
      <c r="CH85" s="43"/>
      <c r="CI85" s="43"/>
      <c r="CJ85" s="43"/>
      <c r="CK85" s="110">
        <f>(CA85-BZ85)*100</f>
        <v>6.3760382996799061</v>
      </c>
      <c r="CL85" s="43">
        <f t="shared" si="47"/>
        <v>-3.1458476340034043</v>
      </c>
      <c r="CM85" s="562"/>
      <c r="CN85" s="263"/>
      <c r="CO85" s="41"/>
      <c r="CP85" s="41"/>
      <c r="CQ85" s="41"/>
      <c r="CR85" s="41">
        <f t="shared" si="113"/>
        <v>0.24242424242424243</v>
      </c>
      <c r="CS85" s="103">
        <f t="shared" si="113"/>
        <v>0.26666666666666666</v>
      </c>
      <c r="CT85" s="41">
        <f t="shared" si="113"/>
        <v>0</v>
      </c>
      <c r="CU85" s="42"/>
      <c r="CV85" s="263">
        <f t="shared" si="114"/>
        <v>0.33333333333333331</v>
      </c>
      <c r="CW85" s="41">
        <f t="shared" si="114"/>
        <v>0.45161290322580644</v>
      </c>
      <c r="CX85" s="42"/>
      <c r="CY85" s="263">
        <f t="shared" si="115"/>
        <v>0.4</v>
      </c>
      <c r="CZ85" s="41">
        <f t="shared" si="115"/>
        <v>0</v>
      </c>
      <c r="DA85" s="42"/>
      <c r="DB85" s="263">
        <f t="shared" si="116"/>
        <v>1</v>
      </c>
      <c r="DC85" s="41">
        <f t="shared" si="116"/>
        <v>0.45161290322580644</v>
      </c>
      <c r="DD85" s="42"/>
      <c r="DE85" s="549"/>
      <c r="DF85" s="549"/>
      <c r="DG85" s="263"/>
      <c r="DH85" s="42"/>
      <c r="DI85" s="140" t="s">
        <v>192</v>
      </c>
      <c r="DJ85" s="173"/>
      <c r="DK85" s="189"/>
      <c r="DL85" s="94" t="s">
        <v>192</v>
      </c>
      <c r="DM85" s="94" t="s">
        <v>192</v>
      </c>
      <c r="DN85" s="173"/>
      <c r="DO85" s="189"/>
      <c r="DP85" s="94" t="s">
        <v>192</v>
      </c>
      <c r="DQ85" s="94" t="s">
        <v>192</v>
      </c>
      <c r="DR85" s="173"/>
      <c r="DS85" s="189"/>
      <c r="DT85" s="94"/>
      <c r="DU85" s="94"/>
      <c r="DV85" s="173"/>
    </row>
    <row r="86" spans="1:126" s="8" customFormat="1" x14ac:dyDescent="0.25">
      <c r="A86" s="7"/>
      <c r="B86" s="21" t="s">
        <v>167</v>
      </c>
      <c r="C86" s="22"/>
      <c r="D86" s="23"/>
      <c r="E86" s="23"/>
      <c r="F86" s="23"/>
      <c r="G86" s="23">
        <v>0</v>
      </c>
      <c r="H86" s="51">
        <v>0</v>
      </c>
      <c r="I86" s="23">
        <v>0</v>
      </c>
      <c r="J86" s="24"/>
      <c r="K86" s="237">
        <v>3</v>
      </c>
      <c r="L86" s="23">
        <v>3</v>
      </c>
      <c r="M86" s="24"/>
      <c r="N86" s="242"/>
      <c r="O86" s="23"/>
      <c r="P86" s="23"/>
      <c r="Q86" s="23"/>
      <c r="R86" s="23">
        <v>18</v>
      </c>
      <c r="S86" s="51">
        <v>36</v>
      </c>
      <c r="T86" s="23">
        <v>24</v>
      </c>
      <c r="U86" s="24"/>
      <c r="V86" s="242"/>
      <c r="W86" s="23"/>
      <c r="X86" s="23"/>
      <c r="Y86" s="23"/>
      <c r="Z86" s="23"/>
      <c r="AA86" s="23"/>
      <c r="AB86" s="23">
        <v>0</v>
      </c>
      <c r="AC86" s="51">
        <v>0</v>
      </c>
      <c r="AD86" s="23">
        <v>0</v>
      </c>
      <c r="AE86" s="24"/>
      <c r="AF86" s="237">
        <v>1</v>
      </c>
      <c r="AG86" s="23">
        <v>0</v>
      </c>
      <c r="AH86" s="24"/>
      <c r="AI86" s="237">
        <v>0</v>
      </c>
      <c r="AJ86" s="23">
        <v>0</v>
      </c>
      <c r="AK86" s="24"/>
      <c r="AL86" s="246"/>
      <c r="AM86" s="50"/>
      <c r="AN86" s="50"/>
      <c r="AO86" s="50"/>
      <c r="AP86" s="50"/>
      <c r="AQ86" s="50"/>
      <c r="AR86" s="80" t="s">
        <v>323</v>
      </c>
      <c r="AS86" s="50" t="s">
        <v>323</v>
      </c>
      <c r="AT86" s="50" t="s">
        <v>323</v>
      </c>
      <c r="AU86" s="583"/>
      <c r="AV86" s="250"/>
      <c r="AW86" s="25"/>
      <c r="AX86" s="25"/>
      <c r="AY86" s="25"/>
      <c r="AZ86" s="25"/>
      <c r="BA86" s="25"/>
      <c r="BB86" s="97">
        <v>16250.348603593604</v>
      </c>
      <c r="BC86" s="25">
        <v>9361.3297590793463</v>
      </c>
      <c r="BD86" s="25">
        <v>13647</v>
      </c>
      <c r="BE86" s="568"/>
      <c r="BF86" s="250"/>
      <c r="BG86" s="25"/>
      <c r="BH86" s="25"/>
      <c r="BI86" s="25"/>
      <c r="BJ86" s="25"/>
      <c r="BK86" s="25"/>
      <c r="BL86" s="25">
        <v>3455.2165326321424</v>
      </c>
      <c r="BM86" s="97">
        <v>3965.2733905896948</v>
      </c>
      <c r="BN86" s="25">
        <v>2207.48</v>
      </c>
      <c r="BO86" s="568"/>
      <c r="BP86" s="221">
        <v>3965.2733905896948</v>
      </c>
      <c r="BQ86" s="25">
        <v>5502</v>
      </c>
      <c r="BR86" s="568"/>
      <c r="BS86" s="159"/>
      <c r="BT86" s="261"/>
      <c r="BU86" s="27"/>
      <c r="BV86" s="27"/>
      <c r="BW86" s="27"/>
      <c r="BX86" s="27"/>
      <c r="BY86" s="27"/>
      <c r="BZ86" s="27">
        <f t="shared" si="111"/>
        <v>0.21262414837476504</v>
      </c>
      <c r="CA86" s="98">
        <f t="shared" si="112"/>
        <v>0.42358014220617152</v>
      </c>
      <c r="CB86" s="27">
        <f t="shared" si="46"/>
        <v>0.16175569722283287</v>
      </c>
      <c r="CC86" s="28"/>
      <c r="CD86" s="242"/>
      <c r="CE86" s="29"/>
      <c r="CF86" s="29"/>
      <c r="CG86" s="29"/>
      <c r="CH86" s="29"/>
      <c r="CI86" s="29"/>
      <c r="CJ86" s="29"/>
      <c r="CK86" s="99">
        <f>(CA86-BZ86)*100</f>
        <v>21.095599383140648</v>
      </c>
      <c r="CL86" s="29">
        <f t="shared" si="47"/>
        <v>-26.182444498333869</v>
      </c>
      <c r="CM86" s="560"/>
      <c r="CN86" s="261"/>
      <c r="CO86" s="27"/>
      <c r="CP86" s="27"/>
      <c r="CQ86" s="27"/>
      <c r="CR86" s="27">
        <f t="shared" si="113"/>
        <v>0</v>
      </c>
      <c r="CS86" s="98">
        <f t="shared" si="113"/>
        <v>0</v>
      </c>
      <c r="CT86" s="27">
        <f t="shared" si="113"/>
        <v>0</v>
      </c>
      <c r="CU86" s="28"/>
      <c r="CV86" s="261">
        <f t="shared" si="114"/>
        <v>2.7777777777777776E-2</v>
      </c>
      <c r="CW86" s="27">
        <f t="shared" si="114"/>
        <v>0</v>
      </c>
      <c r="CX86" s="28"/>
      <c r="CY86" s="261">
        <f t="shared" si="115"/>
        <v>0</v>
      </c>
      <c r="CZ86" s="27">
        <f t="shared" si="115"/>
        <v>0</v>
      </c>
      <c r="DA86" s="28"/>
      <c r="DB86" s="267">
        <f t="shared" si="116"/>
        <v>2.7777777777777776E-2</v>
      </c>
      <c r="DC86" s="27">
        <f t="shared" si="116"/>
        <v>0</v>
      </c>
      <c r="DD86" s="28"/>
      <c r="DE86" s="159"/>
      <c r="DF86" s="159"/>
      <c r="DG86" s="261"/>
      <c r="DH86" s="28"/>
      <c r="DI86" s="26"/>
      <c r="DJ86" s="171" t="s">
        <v>192</v>
      </c>
      <c r="DK86" s="187"/>
      <c r="DL86" s="165" t="s">
        <v>192</v>
      </c>
      <c r="DM86" s="165"/>
      <c r="DN86" s="171" t="s">
        <v>192</v>
      </c>
      <c r="DO86" s="187"/>
      <c r="DP86" s="165" t="s">
        <v>192</v>
      </c>
      <c r="DQ86" s="165"/>
      <c r="DR86" s="171" t="s">
        <v>192</v>
      </c>
      <c r="DS86" s="187"/>
      <c r="DT86" s="165"/>
      <c r="DU86" s="165"/>
      <c r="DV86" s="171"/>
    </row>
    <row r="87" spans="1:126" s="6" customFormat="1" x14ac:dyDescent="0.25">
      <c r="A87" s="327">
        <v>42</v>
      </c>
      <c r="B87" s="14" t="s">
        <v>20</v>
      </c>
      <c r="C87" s="2">
        <v>1</v>
      </c>
      <c r="D87" s="3">
        <v>11</v>
      </c>
      <c r="E87" s="3">
        <v>11</v>
      </c>
      <c r="F87" s="3">
        <v>0</v>
      </c>
      <c r="G87" s="3">
        <v>0</v>
      </c>
      <c r="H87" s="75">
        <v>26</v>
      </c>
      <c r="I87" s="3">
        <v>26</v>
      </c>
      <c r="J87" s="4">
        <v>0</v>
      </c>
      <c r="K87" s="238">
        <v>0</v>
      </c>
      <c r="L87" s="3">
        <v>0</v>
      </c>
      <c r="M87" s="4">
        <v>29</v>
      </c>
      <c r="N87" s="194">
        <v>161</v>
      </c>
      <c r="O87" s="3">
        <v>199</v>
      </c>
      <c r="P87" s="3">
        <v>160</v>
      </c>
      <c r="Q87" s="3">
        <v>150</v>
      </c>
      <c r="R87" s="3">
        <v>168</v>
      </c>
      <c r="S87" s="75">
        <v>310</v>
      </c>
      <c r="T87" s="3">
        <v>198</v>
      </c>
      <c r="U87" s="4">
        <v>132</v>
      </c>
      <c r="V87" s="194">
        <v>4</v>
      </c>
      <c r="W87" s="3">
        <v>0</v>
      </c>
      <c r="X87" s="3">
        <v>10</v>
      </c>
      <c r="Y87" s="3">
        <v>27</v>
      </c>
      <c r="Z87" s="3">
        <v>25</v>
      </c>
      <c r="AA87" s="3">
        <v>47</v>
      </c>
      <c r="AB87" s="3">
        <v>32</v>
      </c>
      <c r="AC87" s="75">
        <v>308</v>
      </c>
      <c r="AD87" s="3">
        <v>186</v>
      </c>
      <c r="AE87" s="4">
        <v>50</v>
      </c>
      <c r="AF87" s="238">
        <v>0</v>
      </c>
      <c r="AG87" s="3">
        <v>0</v>
      </c>
      <c r="AH87" s="4">
        <v>0</v>
      </c>
      <c r="AI87" s="238">
        <v>101</v>
      </c>
      <c r="AJ87" s="3">
        <v>52</v>
      </c>
      <c r="AK87" s="4">
        <v>92</v>
      </c>
      <c r="AL87" s="247">
        <v>32.484163436747657</v>
      </c>
      <c r="AM87" s="30">
        <v>33.572660371881774</v>
      </c>
      <c r="AN87" s="30">
        <v>48.911218490503757</v>
      </c>
      <c r="AO87" s="30">
        <v>63.061678647247312</v>
      </c>
      <c r="AP87" s="30">
        <v>47.758692323891154</v>
      </c>
      <c r="AQ87" s="30">
        <v>57.676108844002023</v>
      </c>
      <c r="AR87" s="79">
        <v>59.931360663855067</v>
      </c>
      <c r="AS87" s="30">
        <v>60.827769904553762</v>
      </c>
      <c r="AT87" s="30">
        <v>66.14</v>
      </c>
      <c r="AU87" s="584">
        <v>59.59</v>
      </c>
      <c r="AV87" s="251">
        <v>72685.983574367827</v>
      </c>
      <c r="AW87" s="16">
        <v>77721.526912197427</v>
      </c>
      <c r="AX87" s="16">
        <v>255613.22929294655</v>
      </c>
      <c r="AY87" s="16">
        <v>382755.36280385428</v>
      </c>
      <c r="AZ87" s="16">
        <v>294783.46736785793</v>
      </c>
      <c r="BA87" s="16">
        <v>389344.68215889495</v>
      </c>
      <c r="BB87" s="117">
        <v>474652.96156538668</v>
      </c>
      <c r="BC87" s="16">
        <v>546518.53148246161</v>
      </c>
      <c r="BD87" s="16">
        <v>464627.32</v>
      </c>
      <c r="BE87" s="578">
        <v>465610.07</v>
      </c>
      <c r="BF87" s="251">
        <v>5039.8119532615065</v>
      </c>
      <c r="BG87" s="16">
        <v>3904.3602483765035</v>
      </c>
      <c r="BH87" s="16">
        <v>9647.0708760906309</v>
      </c>
      <c r="BI87" s="16">
        <v>21946.374807200871</v>
      </c>
      <c r="BJ87" s="16">
        <v>20439.553559740696</v>
      </c>
      <c r="BK87" s="16">
        <v>33221.595210044339</v>
      </c>
      <c r="BL87" s="16">
        <v>33884.269298410371</v>
      </c>
      <c r="BM87" s="117">
        <v>58143.522233794916</v>
      </c>
      <c r="BN87" s="16">
        <v>15600.85</v>
      </c>
      <c r="BO87" s="578">
        <v>28499.360000000001</v>
      </c>
      <c r="BP87" s="256">
        <v>66548.312189458229</v>
      </c>
      <c r="BQ87" s="16">
        <v>73721.06</v>
      </c>
      <c r="BR87" s="578">
        <v>89719</v>
      </c>
      <c r="BS87" s="571">
        <f t="shared" si="106"/>
        <v>0.21700637511180662</v>
      </c>
      <c r="BT87" s="262">
        <v>6.9336778639104216E-2</v>
      </c>
      <c r="BU87" s="32">
        <v>5.0235248887831131E-2</v>
      </c>
      <c r="BV87" s="32">
        <v>3.7740890417821714E-2</v>
      </c>
      <c r="BW87" s="32">
        <v>5.7337863659006255E-2</v>
      </c>
      <c r="BX87" s="32">
        <v>6.9337516592252929E-2</v>
      </c>
      <c r="BY87" s="32">
        <v>8.5326952524001132E-2</v>
      </c>
      <c r="BZ87" s="32">
        <f t="shared" si="111"/>
        <v>7.1387459980574844E-2</v>
      </c>
      <c r="CA87" s="118">
        <f t="shared" si="112"/>
        <v>0.10638893081278948</v>
      </c>
      <c r="CB87" s="32">
        <f t="shared" si="46"/>
        <v>3.3577125856482135E-2</v>
      </c>
      <c r="CC87" s="33">
        <f t="shared" si="99"/>
        <v>6.1208641814812982E-2</v>
      </c>
      <c r="CD87" s="194" t="s">
        <v>107</v>
      </c>
      <c r="CE87" s="34">
        <v>-1.9101529751273085</v>
      </c>
      <c r="CF87" s="34">
        <v>-1.2494358470009417</v>
      </c>
      <c r="CG87" s="34">
        <v>1.9596973241184541</v>
      </c>
      <c r="CH87" s="34">
        <v>1.1999652933246674</v>
      </c>
      <c r="CI87" s="34">
        <v>1.5989435931748202</v>
      </c>
      <c r="CJ87" s="34">
        <f>(BZ87-BY87)*100</f>
        <v>-1.3939492543426288</v>
      </c>
      <c r="CK87" s="119">
        <f>(CA87-BZ87)*100</f>
        <v>3.5001470832214636</v>
      </c>
      <c r="CL87" s="34">
        <f t="shared" si="47"/>
        <v>-7.2811804956307347</v>
      </c>
      <c r="CM87" s="561">
        <f t="shared" si="100"/>
        <v>2.7631515958330848</v>
      </c>
      <c r="CN87" s="262">
        <v>6.2111801242236024E-2</v>
      </c>
      <c r="CO87" s="32">
        <v>0.135678391959799</v>
      </c>
      <c r="CP87" s="32">
        <v>0.15625</v>
      </c>
      <c r="CQ87" s="32">
        <v>0.31333333333333335</v>
      </c>
      <c r="CR87" s="32">
        <f t="shared" si="113"/>
        <v>0.19047619047619047</v>
      </c>
      <c r="CS87" s="118">
        <f t="shared" si="113"/>
        <v>0.99354838709677418</v>
      </c>
      <c r="CT87" s="32">
        <f t="shared" si="113"/>
        <v>0.93939393939393945</v>
      </c>
      <c r="CU87" s="33">
        <f t="shared" si="101"/>
        <v>0.37878787878787878</v>
      </c>
      <c r="CV87" s="268">
        <f t="shared" si="114"/>
        <v>0</v>
      </c>
      <c r="CW87" s="32">
        <f t="shared" si="114"/>
        <v>0</v>
      </c>
      <c r="CX87" s="33">
        <f t="shared" si="102"/>
        <v>0</v>
      </c>
      <c r="CY87" s="268">
        <f t="shared" si="115"/>
        <v>0.32580645161290323</v>
      </c>
      <c r="CZ87" s="32">
        <f t="shared" si="115"/>
        <v>0.26262626262626265</v>
      </c>
      <c r="DA87" s="33">
        <f t="shared" si="103"/>
        <v>0.69696969696969702</v>
      </c>
      <c r="DB87" s="268">
        <f t="shared" si="116"/>
        <v>1.3193548387096774</v>
      </c>
      <c r="DC87" s="32">
        <f t="shared" si="116"/>
        <v>1.202020202020202</v>
      </c>
      <c r="DD87" s="33">
        <f t="shared" si="104"/>
        <v>1.0757575757575757</v>
      </c>
      <c r="DE87" s="548">
        <f t="shared" si="107"/>
        <v>-9.9032355609313533E-2</v>
      </c>
      <c r="DF87" s="548">
        <f t="shared" si="105"/>
        <v>-0.33333333333333331</v>
      </c>
      <c r="DG87" s="262"/>
      <c r="DH87" s="33" t="s">
        <v>192</v>
      </c>
      <c r="DI87" s="31"/>
      <c r="DJ87" s="172" t="s">
        <v>192</v>
      </c>
      <c r="DK87" s="188"/>
      <c r="DL87" s="95"/>
      <c r="DM87" s="95" t="s">
        <v>192</v>
      </c>
      <c r="DN87" s="172"/>
      <c r="DO87" s="188"/>
      <c r="DP87" s="95" t="s">
        <v>192</v>
      </c>
      <c r="DQ87" s="95"/>
      <c r="DR87" s="172" t="s">
        <v>192</v>
      </c>
      <c r="DS87" s="188"/>
      <c r="DT87" s="95" t="s">
        <v>192</v>
      </c>
      <c r="DU87" s="95"/>
      <c r="DV87" s="172" t="s">
        <v>192</v>
      </c>
    </row>
    <row r="88" spans="1:126" s="11" customFormat="1" x14ac:dyDescent="0.25">
      <c r="A88" s="328">
        <v>43</v>
      </c>
      <c r="B88" s="35" t="s">
        <v>165</v>
      </c>
      <c r="C88" s="36">
        <v>0</v>
      </c>
      <c r="D88" s="37">
        <v>3</v>
      </c>
      <c r="E88" s="37">
        <v>3</v>
      </c>
      <c r="F88" s="37">
        <v>0</v>
      </c>
      <c r="G88" s="37">
        <v>0</v>
      </c>
      <c r="H88" s="76">
        <v>0</v>
      </c>
      <c r="I88" s="37">
        <v>0</v>
      </c>
      <c r="J88" s="38">
        <v>0</v>
      </c>
      <c r="K88" s="239">
        <v>20</v>
      </c>
      <c r="L88" s="37"/>
      <c r="M88" s="38">
        <v>29</v>
      </c>
      <c r="N88" s="195">
        <v>18</v>
      </c>
      <c r="O88" s="37">
        <v>29</v>
      </c>
      <c r="P88" s="37">
        <v>0</v>
      </c>
      <c r="Q88" s="37">
        <v>207</v>
      </c>
      <c r="R88" s="37">
        <v>112</v>
      </c>
      <c r="S88" s="76">
        <v>144</v>
      </c>
      <c r="T88" s="37"/>
      <c r="U88" s="38">
        <v>97</v>
      </c>
      <c r="V88" s="195">
        <v>0</v>
      </c>
      <c r="W88" s="37">
        <v>0</v>
      </c>
      <c r="X88" s="37">
        <v>8</v>
      </c>
      <c r="Y88" s="37">
        <v>15</v>
      </c>
      <c r="Z88" s="37">
        <v>7</v>
      </c>
      <c r="AA88" s="37">
        <v>0</v>
      </c>
      <c r="AB88" s="37">
        <v>16</v>
      </c>
      <c r="AC88" s="76">
        <v>6</v>
      </c>
      <c r="AD88" s="37"/>
      <c r="AE88" s="38">
        <v>0</v>
      </c>
      <c r="AF88" s="239">
        <v>48</v>
      </c>
      <c r="AG88" s="37"/>
      <c r="AH88" s="38">
        <v>11</v>
      </c>
      <c r="AI88" s="239">
        <v>17</v>
      </c>
      <c r="AJ88" s="37"/>
      <c r="AK88" s="38">
        <v>19</v>
      </c>
      <c r="AL88" s="248">
        <v>38.004906062003066</v>
      </c>
      <c r="AM88" s="39">
        <v>46.48522205337477</v>
      </c>
      <c r="AN88" s="39">
        <v>58.778834497242478</v>
      </c>
      <c r="AO88" s="39">
        <v>53.983756495409814</v>
      </c>
      <c r="AP88" s="39">
        <v>53.983756495409814</v>
      </c>
      <c r="AQ88" s="39"/>
      <c r="AR88" s="78">
        <v>52.817001610690888</v>
      </c>
      <c r="AS88" s="39">
        <v>53.130033409030119</v>
      </c>
      <c r="AT88" s="39"/>
      <c r="AU88" s="587">
        <v>63.82</v>
      </c>
      <c r="AV88" s="252">
        <v>53073.118536604801</v>
      </c>
      <c r="AW88" s="226">
        <v>67942.128957717941</v>
      </c>
      <c r="AX88" s="226">
        <v>85599.96812767144</v>
      </c>
      <c r="AY88" s="226">
        <v>102162.19600343765</v>
      </c>
      <c r="AZ88" s="226">
        <v>106288.52425427288</v>
      </c>
      <c r="BA88" s="226">
        <v>172109.15134233728</v>
      </c>
      <c r="BB88" s="108">
        <v>161971.1896915783</v>
      </c>
      <c r="BC88" s="226">
        <v>187168.76967120278</v>
      </c>
      <c r="BD88" s="226"/>
      <c r="BE88" s="567">
        <v>289623</v>
      </c>
      <c r="BF88" s="252">
        <v>177.85897632910456</v>
      </c>
      <c r="BG88" s="226">
        <v>227.65948970125385</v>
      </c>
      <c r="BH88" s="226">
        <v>953.32411312400041</v>
      </c>
      <c r="BI88" s="226">
        <v>2703.4564402023893</v>
      </c>
      <c r="BJ88" s="226">
        <v>27119.936710661863</v>
      </c>
      <c r="BK88" s="226">
        <v>42489.798009117767</v>
      </c>
      <c r="BL88" s="226">
        <v>55298.490048434556</v>
      </c>
      <c r="BM88" s="108">
        <v>27986.138382820816</v>
      </c>
      <c r="BN88" s="226"/>
      <c r="BO88" s="567">
        <v>18574</v>
      </c>
      <c r="BP88" s="257">
        <v>90585.170260840867</v>
      </c>
      <c r="BQ88" s="226"/>
      <c r="BR88" s="567">
        <v>18574</v>
      </c>
      <c r="BS88" s="549"/>
      <c r="BT88" s="263">
        <f t="shared" si="33"/>
        <v>3.351206434316354E-3</v>
      </c>
      <c r="BU88" s="41">
        <f t="shared" si="34"/>
        <v>3.3507853403141365E-3</v>
      </c>
      <c r="BV88" s="41">
        <f t="shared" si="35"/>
        <v>1.1136968085106383E-2</v>
      </c>
      <c r="BW88" s="41">
        <f t="shared" si="36"/>
        <v>2.646239554317549E-2</v>
      </c>
      <c r="BX88" s="41">
        <f>BJ88/AZ88</f>
        <v>0.25515394912985273</v>
      </c>
      <c r="BY88" s="41">
        <v>0.25</v>
      </c>
      <c r="BZ88" s="41">
        <f t="shared" ref="BZ88" si="117">BL88/BB88</f>
        <v>0.34140942073545688</v>
      </c>
      <c r="CA88" s="103">
        <f t="shared" si="112"/>
        <v>0.14952354728827755</v>
      </c>
      <c r="CB88" s="41"/>
      <c r="CC88" s="42">
        <f t="shared" si="99"/>
        <v>6.4131647003173087E-2</v>
      </c>
      <c r="CD88" s="195" t="s">
        <v>107</v>
      </c>
      <c r="CE88" s="43">
        <f>(BU88-BT88)*100</f>
        <v>-4.2109400221748347E-5</v>
      </c>
      <c r="CF88" s="43">
        <f>(BV88-BU88)*100</f>
        <v>0.7786182744792246</v>
      </c>
      <c r="CG88" s="43">
        <f>(BW88-BV88)*100</f>
        <v>1.5325427458069107</v>
      </c>
      <c r="CH88" s="43">
        <f>(BX88-BW88)*100</f>
        <v>22.869155358667726</v>
      </c>
      <c r="CI88" s="43">
        <f>(BY88-BX88)*100</f>
        <v>-0.51539491298527307</v>
      </c>
      <c r="CJ88" s="43">
        <f>(BZ88-BY88)*100</f>
        <v>9.1409420735456877</v>
      </c>
      <c r="CK88" s="110">
        <f>(CA88-BZ88)*100</f>
        <v>-19.188587344717934</v>
      </c>
      <c r="CL88" s="43"/>
      <c r="CM88" s="562">
        <f t="shared" si="100"/>
        <v>6.4131647003173082</v>
      </c>
      <c r="CN88" s="263">
        <f>X88/N88</f>
        <v>0.44444444444444442</v>
      </c>
      <c r="CO88" s="41">
        <f>Y88/O88</f>
        <v>0.51724137931034486</v>
      </c>
      <c r="CP88" s="41"/>
      <c r="CQ88" s="41">
        <f>AA88/Q88</f>
        <v>0</v>
      </c>
      <c r="CR88" s="41">
        <f>AB88/R88</f>
        <v>0.14285714285714285</v>
      </c>
      <c r="CS88" s="103">
        <f>AC88/S88</f>
        <v>4.1666666666666664E-2</v>
      </c>
      <c r="CT88" s="41"/>
      <c r="CU88" s="42">
        <f t="shared" si="101"/>
        <v>0</v>
      </c>
      <c r="CV88" s="263">
        <f>AF88/S88</f>
        <v>0.33333333333333331</v>
      </c>
      <c r="CW88" s="41"/>
      <c r="CX88" s="42">
        <f t="shared" si="102"/>
        <v>0.1134020618556701</v>
      </c>
      <c r="CY88" s="263">
        <f>AI88/S88</f>
        <v>0.11805555555555555</v>
      </c>
      <c r="CZ88" s="41"/>
      <c r="DA88" s="42">
        <f t="shared" si="103"/>
        <v>0.19587628865979381</v>
      </c>
      <c r="DB88" s="269">
        <f>(AC88+AF88+AI88)/S88</f>
        <v>0.49305555555555558</v>
      </c>
      <c r="DC88" s="41"/>
      <c r="DD88" s="42">
        <f t="shared" si="104"/>
        <v>0.30927835051546393</v>
      </c>
      <c r="DE88" s="549"/>
      <c r="DF88" s="549"/>
      <c r="DG88" s="263"/>
      <c r="DH88" s="42" t="s">
        <v>192</v>
      </c>
      <c r="DI88" s="140"/>
      <c r="DJ88" s="173" t="s">
        <v>192</v>
      </c>
      <c r="DK88" s="189"/>
      <c r="DL88" s="94"/>
      <c r="DM88" s="94" t="s">
        <v>192</v>
      </c>
      <c r="DN88" s="173"/>
      <c r="DO88" s="189"/>
      <c r="DP88" s="94"/>
      <c r="DQ88" s="94"/>
      <c r="DR88" s="173"/>
      <c r="DS88" s="189"/>
      <c r="DT88" s="94" t="s">
        <v>192</v>
      </c>
      <c r="DU88" s="94"/>
      <c r="DV88" s="173"/>
    </row>
    <row r="89" spans="1:126" s="11" customFormat="1" x14ac:dyDescent="0.25">
      <c r="A89" s="328">
        <v>44</v>
      </c>
      <c r="B89" s="35" t="s">
        <v>198</v>
      </c>
      <c r="C89" s="36"/>
      <c r="D89" s="37"/>
      <c r="E89" s="37"/>
      <c r="F89" s="37">
        <v>0</v>
      </c>
      <c r="G89" s="37"/>
      <c r="H89" s="76">
        <v>1</v>
      </c>
      <c r="I89" s="37">
        <v>1</v>
      </c>
      <c r="J89" s="38">
        <v>0</v>
      </c>
      <c r="K89" s="239">
        <v>18</v>
      </c>
      <c r="L89" s="37">
        <v>18</v>
      </c>
      <c r="M89" s="38">
        <v>23</v>
      </c>
      <c r="N89" s="195"/>
      <c r="O89" s="37"/>
      <c r="P89" s="37"/>
      <c r="Q89" s="37">
        <v>143</v>
      </c>
      <c r="R89" s="37"/>
      <c r="S89" s="76">
        <v>190</v>
      </c>
      <c r="T89" s="37">
        <v>101</v>
      </c>
      <c r="U89" s="38">
        <v>181</v>
      </c>
      <c r="V89" s="195"/>
      <c r="W89" s="37"/>
      <c r="X89" s="37"/>
      <c r="Y89" s="37"/>
      <c r="Z89" s="37"/>
      <c r="AA89" s="37">
        <v>5</v>
      </c>
      <c r="AB89" s="37"/>
      <c r="AC89" s="76">
        <v>5</v>
      </c>
      <c r="AD89" s="37">
        <v>5</v>
      </c>
      <c r="AE89" s="38">
        <v>5</v>
      </c>
      <c r="AF89" s="239">
        <v>0</v>
      </c>
      <c r="AG89" s="37">
        <v>0</v>
      </c>
      <c r="AH89" s="38">
        <v>2</v>
      </c>
      <c r="AI89" s="239">
        <v>5</v>
      </c>
      <c r="AJ89" s="37">
        <v>5</v>
      </c>
      <c r="AK89" s="38">
        <v>10</v>
      </c>
      <c r="AL89" s="248"/>
      <c r="AM89" s="39"/>
      <c r="AN89" s="39"/>
      <c r="AO89" s="39"/>
      <c r="AP89" s="39"/>
      <c r="AQ89" s="39">
        <v>54.396389320493334</v>
      </c>
      <c r="AR89" s="78"/>
      <c r="AS89" s="39">
        <v>54.396389320493334</v>
      </c>
      <c r="AT89" s="39">
        <v>50.55</v>
      </c>
      <c r="AU89" s="587">
        <v>50.55</v>
      </c>
      <c r="AV89" s="252"/>
      <c r="AW89" s="226"/>
      <c r="AX89" s="226"/>
      <c r="AY89" s="226"/>
      <c r="AZ89" s="226"/>
      <c r="BA89" s="226">
        <v>156554.3167084991</v>
      </c>
      <c r="BB89" s="108"/>
      <c r="BC89" s="226">
        <v>166740.65600081958</v>
      </c>
      <c r="BD89" s="226">
        <v>156645</v>
      </c>
      <c r="BE89" s="567">
        <v>161547.17000000001</v>
      </c>
      <c r="BF89" s="252"/>
      <c r="BG89" s="226"/>
      <c r="BH89" s="226"/>
      <c r="BI89" s="226"/>
      <c r="BJ89" s="226"/>
      <c r="BK89" s="226">
        <v>55601.561744099352</v>
      </c>
      <c r="BL89" s="226"/>
      <c r="BM89" s="108">
        <v>39689.586285792342</v>
      </c>
      <c r="BN89" s="226">
        <v>45878</v>
      </c>
      <c r="BO89" s="567">
        <v>12868.06</v>
      </c>
      <c r="BP89" s="257">
        <v>85924.382900495737</v>
      </c>
      <c r="BQ89" s="226">
        <v>98041</v>
      </c>
      <c r="BR89" s="567">
        <v>91445.08</v>
      </c>
      <c r="BS89" s="549">
        <f t="shared" si="106"/>
        <v>-6.7277159555696062E-2</v>
      </c>
      <c r="BT89" s="263"/>
      <c r="BU89" s="41"/>
      <c r="BV89" s="41"/>
      <c r="BW89" s="41"/>
      <c r="BX89" s="41"/>
      <c r="BY89" s="41">
        <f>BK89/BA89</f>
        <v>0.35515827933143684</v>
      </c>
      <c r="BZ89" s="41"/>
      <c r="CA89" s="103">
        <f t="shared" si="112"/>
        <v>0.23803184680763914</v>
      </c>
      <c r="CB89" s="41">
        <f t="shared" si="46"/>
        <v>0.29287880238756425</v>
      </c>
      <c r="CC89" s="42">
        <f t="shared" si="99"/>
        <v>7.9655124877767894E-2</v>
      </c>
      <c r="CD89" s="195" t="s">
        <v>107</v>
      </c>
      <c r="CE89" s="43"/>
      <c r="CF89" s="43"/>
      <c r="CG89" s="43"/>
      <c r="CH89" s="43"/>
      <c r="CI89" s="43"/>
      <c r="CJ89" s="43"/>
      <c r="CK89" s="110"/>
      <c r="CL89" s="43">
        <f t="shared" si="47"/>
        <v>5.4846955579925112</v>
      </c>
      <c r="CM89" s="562">
        <f t="shared" si="100"/>
        <v>-21.322367750979637</v>
      </c>
      <c r="CN89" s="263"/>
      <c r="CO89" s="41"/>
      <c r="CP89" s="41"/>
      <c r="CQ89" s="41">
        <f>AA89/Q89</f>
        <v>3.4965034965034968E-2</v>
      </c>
      <c r="CR89" s="41"/>
      <c r="CS89" s="103">
        <f>AC89/S89</f>
        <v>2.6315789473684209E-2</v>
      </c>
      <c r="CT89" s="41">
        <f>AD89/T89</f>
        <v>4.9504950495049507E-2</v>
      </c>
      <c r="CU89" s="42">
        <f t="shared" si="101"/>
        <v>2.7624309392265192E-2</v>
      </c>
      <c r="CV89" s="263">
        <f>AF89/S89</f>
        <v>0</v>
      </c>
      <c r="CW89" s="41">
        <f>AG89/T89</f>
        <v>0</v>
      </c>
      <c r="CX89" s="42">
        <f t="shared" si="102"/>
        <v>1.1049723756906077E-2</v>
      </c>
      <c r="CY89" s="263">
        <f>AI89/S89</f>
        <v>2.6315789473684209E-2</v>
      </c>
      <c r="CZ89" s="41">
        <f>AJ89/T89</f>
        <v>4.9504950495049507E-2</v>
      </c>
      <c r="DA89" s="42">
        <f t="shared" si="103"/>
        <v>5.5248618784530384E-2</v>
      </c>
      <c r="DB89" s="269">
        <f>(AC89+AF89+AI89)/S89</f>
        <v>5.2631578947368418E-2</v>
      </c>
      <c r="DC89" s="41">
        <f>(AD89+AG89+AJ89)/T89</f>
        <v>9.9009900990099015E-2</v>
      </c>
      <c r="DD89" s="42">
        <f t="shared" si="104"/>
        <v>9.3922651933701654E-2</v>
      </c>
      <c r="DE89" s="549">
        <f t="shared" si="107"/>
        <v>0</v>
      </c>
      <c r="DF89" s="549">
        <f t="shared" si="105"/>
        <v>0.79207920792079212</v>
      </c>
      <c r="DG89" s="263" t="s">
        <v>192</v>
      </c>
      <c r="DH89" s="42"/>
      <c r="DI89" s="140"/>
      <c r="DJ89" s="173"/>
      <c r="DK89" s="189" t="s">
        <v>192</v>
      </c>
      <c r="DL89" s="94"/>
      <c r="DM89" s="94" t="s">
        <v>192</v>
      </c>
      <c r="DN89" s="173"/>
      <c r="DO89" s="189" t="s">
        <v>192</v>
      </c>
      <c r="DP89" s="94"/>
      <c r="DQ89" s="94"/>
      <c r="DR89" s="173" t="s">
        <v>192</v>
      </c>
      <c r="DS89" s="189"/>
      <c r="DT89" s="94" t="s">
        <v>192</v>
      </c>
      <c r="DU89" s="94"/>
      <c r="DV89" s="173" t="s">
        <v>192</v>
      </c>
    </row>
    <row r="90" spans="1:126" s="8" customFormat="1" x14ac:dyDescent="0.25">
      <c r="A90" s="7"/>
      <c r="B90" s="21" t="s">
        <v>146</v>
      </c>
      <c r="C90" s="22"/>
      <c r="D90" s="23"/>
      <c r="E90" s="23"/>
      <c r="F90" s="23">
        <v>4</v>
      </c>
      <c r="G90" s="23">
        <v>4</v>
      </c>
      <c r="H90" s="51"/>
      <c r="I90" s="23"/>
      <c r="J90" s="24"/>
      <c r="K90" s="237"/>
      <c r="L90" s="23"/>
      <c r="M90" s="24"/>
      <c r="N90" s="242"/>
      <c r="O90" s="23"/>
      <c r="P90" s="23"/>
      <c r="Q90" s="23">
        <v>29</v>
      </c>
      <c r="R90" s="23">
        <v>27</v>
      </c>
      <c r="S90" s="51"/>
      <c r="T90" s="23"/>
      <c r="U90" s="24"/>
      <c r="V90" s="242"/>
      <c r="W90" s="23"/>
      <c r="X90" s="23"/>
      <c r="Y90" s="23"/>
      <c r="Z90" s="23"/>
      <c r="AA90" s="23">
        <v>7</v>
      </c>
      <c r="AB90" s="23">
        <v>6</v>
      </c>
      <c r="AC90" s="51"/>
      <c r="AD90" s="23"/>
      <c r="AE90" s="24"/>
      <c r="AF90" s="237"/>
      <c r="AG90" s="23"/>
      <c r="AH90" s="24"/>
      <c r="AI90" s="237"/>
      <c r="AJ90" s="23"/>
      <c r="AK90" s="24"/>
      <c r="AL90" s="246"/>
      <c r="AM90" s="50"/>
      <c r="AN90" s="50"/>
      <c r="AO90" s="50"/>
      <c r="AP90" s="50"/>
      <c r="AQ90" s="50"/>
      <c r="AR90" s="80"/>
      <c r="AS90" s="50"/>
      <c r="AT90" s="50"/>
      <c r="AU90" s="583"/>
      <c r="AV90" s="250"/>
      <c r="AW90" s="25"/>
      <c r="AX90" s="25"/>
      <c r="AY90" s="25"/>
      <c r="AZ90" s="25"/>
      <c r="BA90" s="25">
        <v>32985.014314090418</v>
      </c>
      <c r="BB90" s="97">
        <v>38275.2517060233</v>
      </c>
      <c r="BC90" s="50"/>
      <c r="BD90" s="50"/>
      <c r="BE90" s="583"/>
      <c r="BF90" s="250"/>
      <c r="BG90" s="25"/>
      <c r="BH90" s="25"/>
      <c r="BI90" s="25"/>
      <c r="BJ90" s="25"/>
      <c r="BK90" s="25">
        <v>9109.2253316714196</v>
      </c>
      <c r="BL90" s="25">
        <v>11667.548847189259</v>
      </c>
      <c r="BM90" s="97"/>
      <c r="BN90" s="25"/>
      <c r="BO90" s="568"/>
      <c r="BP90" s="221"/>
      <c r="BQ90" s="25"/>
      <c r="BR90" s="568"/>
      <c r="BS90" s="573"/>
      <c r="BT90" s="261"/>
      <c r="BU90" s="27"/>
      <c r="BV90" s="27"/>
      <c r="BW90" s="27"/>
      <c r="BX90" s="27"/>
      <c r="BY90" s="27">
        <f>BK90/BA90</f>
        <v>0.2761625399016478</v>
      </c>
      <c r="BZ90" s="27">
        <f>BL90/BB90</f>
        <v>0.30483271375464682</v>
      </c>
      <c r="CA90" s="98"/>
      <c r="CB90" s="27"/>
      <c r="CC90" s="28"/>
      <c r="CD90" s="242"/>
      <c r="CE90" s="29"/>
      <c r="CF90" s="29"/>
      <c r="CG90" s="29"/>
      <c r="CH90" s="29"/>
      <c r="CI90" s="29"/>
      <c r="CJ90" s="29">
        <f>(BZ90-BY90)*100</f>
        <v>2.8670173852999028</v>
      </c>
      <c r="CK90" s="99"/>
      <c r="CL90" s="29"/>
      <c r="CM90" s="560">
        <f t="shared" si="100"/>
        <v>0</v>
      </c>
      <c r="CN90" s="261"/>
      <c r="CO90" s="27"/>
      <c r="CP90" s="27"/>
      <c r="CQ90" s="27">
        <f>AA90/Q90</f>
        <v>0.2413793103448276</v>
      </c>
      <c r="CR90" s="27">
        <f>AB90/R90</f>
        <v>0.22222222222222221</v>
      </c>
      <c r="CS90" s="98"/>
      <c r="CT90" s="27"/>
      <c r="CU90" s="28"/>
      <c r="CV90" s="267"/>
      <c r="CW90" s="27"/>
      <c r="CX90" s="28"/>
      <c r="CY90" s="267"/>
      <c r="CZ90" s="27"/>
      <c r="DA90" s="28"/>
      <c r="DB90" s="267"/>
      <c r="DC90" s="27"/>
      <c r="DD90" s="28"/>
      <c r="DE90" s="159"/>
      <c r="DF90" s="159"/>
      <c r="DG90" s="261"/>
      <c r="DH90" s="28"/>
      <c r="DI90" s="26"/>
      <c r="DJ90" s="171" t="s">
        <v>192</v>
      </c>
      <c r="DK90" s="187"/>
      <c r="DL90" s="165"/>
      <c r="DM90" s="165"/>
      <c r="DN90" s="171"/>
      <c r="DO90" s="187"/>
      <c r="DP90" s="165"/>
      <c r="DQ90" s="165"/>
      <c r="DR90" s="171"/>
      <c r="DS90" s="187"/>
      <c r="DT90" s="165"/>
      <c r="DU90" s="165"/>
      <c r="DV90" s="171"/>
    </row>
    <row r="91" spans="1:126" s="6" customFormat="1" x14ac:dyDescent="0.25">
      <c r="A91" s="327">
        <v>45</v>
      </c>
      <c r="B91" s="14" t="s">
        <v>21</v>
      </c>
      <c r="C91" s="2"/>
      <c r="D91" s="3"/>
      <c r="E91" s="3"/>
      <c r="F91" s="3"/>
      <c r="G91" s="3"/>
      <c r="H91" s="75">
        <v>0</v>
      </c>
      <c r="I91" s="3">
        <v>0</v>
      </c>
      <c r="J91" s="4">
        <v>0</v>
      </c>
      <c r="K91" s="238">
        <v>46</v>
      </c>
      <c r="L91" s="3">
        <v>46</v>
      </c>
      <c r="M91" s="4">
        <v>46</v>
      </c>
      <c r="N91" s="194"/>
      <c r="O91" s="3">
        <v>112</v>
      </c>
      <c r="P91" s="3">
        <v>304</v>
      </c>
      <c r="Q91" s="3"/>
      <c r="R91" s="3"/>
      <c r="S91" s="75">
        <v>342</v>
      </c>
      <c r="T91" s="3">
        <v>233</v>
      </c>
      <c r="U91" s="4">
        <v>274</v>
      </c>
      <c r="V91" s="194"/>
      <c r="W91" s="3"/>
      <c r="X91" s="3"/>
      <c r="Y91" s="3">
        <v>65</v>
      </c>
      <c r="Z91" s="3">
        <v>76</v>
      </c>
      <c r="AA91" s="3"/>
      <c r="AB91" s="3"/>
      <c r="AC91" s="75">
        <v>31</v>
      </c>
      <c r="AD91" s="3">
        <v>41</v>
      </c>
      <c r="AE91" s="4">
        <v>22</v>
      </c>
      <c r="AF91" s="238">
        <v>0</v>
      </c>
      <c r="AG91" s="3">
        <v>0</v>
      </c>
      <c r="AH91" s="4">
        <v>3</v>
      </c>
      <c r="AI91" s="238">
        <v>59</v>
      </c>
      <c r="AJ91" s="3">
        <v>42</v>
      </c>
      <c r="AK91" s="4">
        <v>19</v>
      </c>
      <c r="AL91" s="247"/>
      <c r="AM91" s="30">
        <v>30.19333982162879</v>
      </c>
      <c r="AN91" s="30">
        <v>39.257033255359957</v>
      </c>
      <c r="AO91" s="30">
        <v>61.169259139105641</v>
      </c>
      <c r="AP91" s="30">
        <v>46.229105127460862</v>
      </c>
      <c r="AQ91" s="30"/>
      <c r="AR91" s="79"/>
      <c r="AS91" s="30">
        <v>54.07</v>
      </c>
      <c r="AT91" s="30">
        <v>44.33</v>
      </c>
      <c r="AU91" s="584">
        <v>45</v>
      </c>
      <c r="AV91" s="251"/>
      <c r="AW91" s="16"/>
      <c r="AX91" s="16"/>
      <c r="AY91" s="16">
        <v>4366.7935868321756</v>
      </c>
      <c r="AZ91" s="16">
        <v>148719.98451915471</v>
      </c>
      <c r="BA91" s="16"/>
      <c r="BB91" s="117"/>
      <c r="BC91" s="16">
        <v>233016</v>
      </c>
      <c r="BD91" s="16">
        <v>286563</v>
      </c>
      <c r="BE91" s="578">
        <v>289168</v>
      </c>
      <c r="BF91" s="251"/>
      <c r="BG91" s="16"/>
      <c r="BH91" s="16"/>
      <c r="BI91" s="16">
        <v>1319.0021684566395</v>
      </c>
      <c r="BJ91" s="16">
        <v>24050.802215126834</v>
      </c>
      <c r="BK91" s="16"/>
      <c r="BL91" s="16"/>
      <c r="BM91" s="117">
        <v>26258</v>
      </c>
      <c r="BN91" s="16">
        <v>22849</v>
      </c>
      <c r="BO91" s="578">
        <v>21474</v>
      </c>
      <c r="BP91" s="256">
        <v>62299</v>
      </c>
      <c r="BQ91" s="16">
        <v>70388</v>
      </c>
      <c r="BR91" s="578">
        <v>42638</v>
      </c>
      <c r="BS91" s="571">
        <f t="shared" si="106"/>
        <v>-0.39424333693243169</v>
      </c>
      <c r="BT91" s="262"/>
      <c r="BU91" s="32"/>
      <c r="BV91" s="32"/>
      <c r="BW91" s="32"/>
      <c r="BX91" s="32">
        <f>BJ91/AZ91</f>
        <v>0.16171869767797858</v>
      </c>
      <c r="BY91" s="32"/>
      <c r="BZ91" s="32"/>
      <c r="CA91" s="118">
        <f>BM91/BC91</f>
        <v>0.11268754076973254</v>
      </c>
      <c r="CB91" s="32">
        <f t="shared" si="46"/>
        <v>7.9734648227440391E-2</v>
      </c>
      <c r="CC91" s="33">
        <f t="shared" si="99"/>
        <v>7.4261329054390521E-2</v>
      </c>
      <c r="CD91" s="194" t="s">
        <v>107</v>
      </c>
      <c r="CE91" s="34"/>
      <c r="CF91" s="34"/>
      <c r="CG91" s="34"/>
      <c r="CH91" s="34"/>
      <c r="CI91" s="34"/>
      <c r="CJ91" s="34"/>
      <c r="CK91" s="119"/>
      <c r="CL91" s="34">
        <f t="shared" si="47"/>
        <v>-3.2952892542292154</v>
      </c>
      <c r="CM91" s="561">
        <f t="shared" si="100"/>
        <v>-0.54733191730498709</v>
      </c>
      <c r="CN91" s="262"/>
      <c r="CO91" s="32">
        <f>Y91/O91</f>
        <v>0.5803571428571429</v>
      </c>
      <c r="CP91" s="32">
        <f>Z91/P91</f>
        <v>0.25</v>
      </c>
      <c r="CQ91" s="32"/>
      <c r="CR91" s="32"/>
      <c r="CS91" s="118">
        <f t="shared" ref="CS91:CT93" si="118">AC91/S91</f>
        <v>9.0643274853801165E-2</v>
      </c>
      <c r="CT91" s="32">
        <f t="shared" si="118"/>
        <v>0.17596566523605151</v>
      </c>
      <c r="CU91" s="33">
        <f t="shared" si="101"/>
        <v>8.0291970802919707E-2</v>
      </c>
      <c r="CV91" s="268">
        <f t="shared" ref="CV91:CW93" si="119">AF91/S91</f>
        <v>0</v>
      </c>
      <c r="CW91" s="32">
        <f t="shared" si="119"/>
        <v>0</v>
      </c>
      <c r="CX91" s="33">
        <f t="shared" si="102"/>
        <v>1.0948905109489052E-2</v>
      </c>
      <c r="CY91" s="268">
        <f t="shared" ref="CY91:CZ93" si="120">AI91/S91</f>
        <v>0.17251461988304093</v>
      </c>
      <c r="CZ91" s="32">
        <f t="shared" si="120"/>
        <v>0.18025751072961374</v>
      </c>
      <c r="DA91" s="33">
        <f t="shared" si="103"/>
        <v>6.9343065693430656E-2</v>
      </c>
      <c r="DB91" s="268">
        <f t="shared" ref="DB91:DC93" si="121">(AC91+AF91+AI91)/S91</f>
        <v>0.26315789473684209</v>
      </c>
      <c r="DC91" s="32">
        <f t="shared" si="121"/>
        <v>0.35622317596566522</v>
      </c>
      <c r="DD91" s="33">
        <f t="shared" si="104"/>
        <v>0.16058394160583941</v>
      </c>
      <c r="DE91" s="548">
        <f t="shared" si="107"/>
        <v>1.511391833972483E-2</v>
      </c>
      <c r="DF91" s="548">
        <f t="shared" si="105"/>
        <v>0.17596566523605151</v>
      </c>
      <c r="DG91" s="262"/>
      <c r="DH91" s="33"/>
      <c r="DI91" s="31"/>
      <c r="DJ91" s="172"/>
      <c r="DK91" s="188"/>
      <c r="DL91" s="95"/>
      <c r="DM91" s="95"/>
      <c r="DN91" s="172"/>
      <c r="DO91" s="188"/>
      <c r="DP91" s="95" t="s">
        <v>192</v>
      </c>
      <c r="DQ91" s="95"/>
      <c r="DR91" s="172" t="s">
        <v>192</v>
      </c>
      <c r="DS91" s="188"/>
      <c r="DT91" s="95"/>
      <c r="DU91" s="95"/>
      <c r="DV91" s="172"/>
    </row>
    <row r="92" spans="1:126" s="19" customFormat="1" x14ac:dyDescent="0.25">
      <c r="A92" s="327">
        <v>46</v>
      </c>
      <c r="B92" s="14" t="s">
        <v>242</v>
      </c>
      <c r="C92" s="2">
        <v>22</v>
      </c>
      <c r="D92" s="3">
        <v>22</v>
      </c>
      <c r="E92" s="3">
        <v>22</v>
      </c>
      <c r="F92" s="3"/>
      <c r="G92" s="3">
        <v>24</v>
      </c>
      <c r="H92" s="75">
        <v>30</v>
      </c>
      <c r="I92" s="3">
        <v>22</v>
      </c>
      <c r="J92" s="4">
        <v>20</v>
      </c>
      <c r="K92" s="238">
        <v>30</v>
      </c>
      <c r="L92" s="3">
        <v>6</v>
      </c>
      <c r="M92" s="4">
        <v>2</v>
      </c>
      <c r="N92" s="194">
        <v>299</v>
      </c>
      <c r="O92" s="3">
        <v>330</v>
      </c>
      <c r="P92" s="3">
        <v>335</v>
      </c>
      <c r="Q92" s="3"/>
      <c r="R92" s="3">
        <v>163</v>
      </c>
      <c r="S92" s="75">
        <v>156</v>
      </c>
      <c r="T92" s="3">
        <v>121</v>
      </c>
      <c r="U92" s="4">
        <v>164</v>
      </c>
      <c r="V92" s="194">
        <v>0</v>
      </c>
      <c r="W92" s="3">
        <v>0</v>
      </c>
      <c r="X92" s="3">
        <v>2</v>
      </c>
      <c r="Y92" s="3">
        <v>12</v>
      </c>
      <c r="Z92" s="3">
        <v>12</v>
      </c>
      <c r="AA92" s="3"/>
      <c r="AB92" s="3">
        <v>39</v>
      </c>
      <c r="AC92" s="75">
        <v>2</v>
      </c>
      <c r="AD92" s="3">
        <v>3</v>
      </c>
      <c r="AE92" s="4">
        <v>11</v>
      </c>
      <c r="AF92" s="238">
        <v>30</v>
      </c>
      <c r="AG92" s="3">
        <v>56</v>
      </c>
      <c r="AH92" s="4">
        <v>153</v>
      </c>
      <c r="AI92" s="238">
        <v>46</v>
      </c>
      <c r="AJ92" s="3">
        <v>53</v>
      </c>
      <c r="AK92" s="4">
        <v>106</v>
      </c>
      <c r="AL92" s="247">
        <v>17.487094552677558</v>
      </c>
      <c r="AM92" s="30">
        <v>16.804116083573799</v>
      </c>
      <c r="AN92" s="30">
        <v>23.505842311654458</v>
      </c>
      <c r="AO92" s="30">
        <v>23.505842311654458</v>
      </c>
      <c r="AP92" s="30">
        <v>23.505842311654458</v>
      </c>
      <c r="AQ92" s="30"/>
      <c r="AR92" s="79">
        <v>47.922322582113935</v>
      </c>
      <c r="AS92" s="30">
        <v>47.922322582113935</v>
      </c>
      <c r="AT92" s="3">
        <v>47.92</v>
      </c>
      <c r="AU92" s="4">
        <v>47.92</v>
      </c>
      <c r="AV92" s="251">
        <v>177496.14401739318</v>
      </c>
      <c r="AW92" s="16">
        <v>166791.87938600237</v>
      </c>
      <c r="AX92" s="16">
        <v>204897.80934656036</v>
      </c>
      <c r="AY92" s="16">
        <v>292504.02672722412</v>
      </c>
      <c r="AZ92" s="16">
        <v>293057.52386156027</v>
      </c>
      <c r="BA92" s="16"/>
      <c r="BB92" s="117">
        <v>271099.76607987436</v>
      </c>
      <c r="BC92" s="16">
        <v>415248.06347146572</v>
      </c>
      <c r="BD92" s="16">
        <v>255796.2</v>
      </c>
      <c r="BE92" s="578">
        <v>246196.82</v>
      </c>
      <c r="BF92" s="251">
        <v>17620.844502877047</v>
      </c>
      <c r="BG92" s="16">
        <v>15253.185809984006</v>
      </c>
      <c r="BH92" s="16">
        <v>23719.273083249383</v>
      </c>
      <c r="BI92" s="16">
        <v>39167.392331290088</v>
      </c>
      <c r="BJ92" s="16">
        <v>66627.395404693205</v>
      </c>
      <c r="BK92" s="16"/>
      <c r="BL92" s="16">
        <v>21266.242081718374</v>
      </c>
      <c r="BM92" s="117">
        <v>17933.876301216271</v>
      </c>
      <c r="BN92" s="16">
        <v>-8846</v>
      </c>
      <c r="BO92" s="578">
        <v>35929.89</v>
      </c>
      <c r="BP92" s="256">
        <v>117956.07310146214</v>
      </c>
      <c r="BQ92" s="16">
        <v>103024.9</v>
      </c>
      <c r="BR92" s="578">
        <v>96492.3</v>
      </c>
      <c r="BS92" s="571">
        <f t="shared" si="106"/>
        <v>-6.3407972247485719E-2</v>
      </c>
      <c r="BT92" s="262">
        <f>BF92/AV92</f>
        <v>9.9274520020842527E-2</v>
      </c>
      <c r="BU92" s="32">
        <f>BG92/AW92</f>
        <v>9.1450410332531429E-2</v>
      </c>
      <c r="BV92" s="32">
        <f>BH92/AX92</f>
        <v>0.11576147719144739</v>
      </c>
      <c r="BW92" s="32">
        <f>BI92/AY92</f>
        <v>0.13390377140966955</v>
      </c>
      <c r="BX92" s="32">
        <f>BJ92/AZ92</f>
        <v>0.22735261844417903</v>
      </c>
      <c r="BY92" s="32"/>
      <c r="BZ92" s="32">
        <f t="shared" ref="BZ92:BZ97" si="122">BL92/BB92</f>
        <v>7.8444339474098554E-2</v>
      </c>
      <c r="CA92" s="118">
        <f>BM92/BC92</f>
        <v>4.3188344218367723E-2</v>
      </c>
      <c r="CB92" s="32">
        <f t="shared" si="46"/>
        <v>-3.4582218187760409E-2</v>
      </c>
      <c r="CC92" s="33">
        <f t="shared" si="99"/>
        <v>0.14593969978978608</v>
      </c>
      <c r="CD92" s="194" t="s">
        <v>107</v>
      </c>
      <c r="CE92" s="34">
        <f>(BU92-BT92)*100</f>
        <v>-0.78241096883110983</v>
      </c>
      <c r="CF92" s="34">
        <f>(BV92-BU92)*100</f>
        <v>2.4311066858915957</v>
      </c>
      <c r="CG92" s="34">
        <f>(BW92-BV92)*100</f>
        <v>1.8142294218222166</v>
      </c>
      <c r="CH92" s="34">
        <f>(BX92-BW92)*100</f>
        <v>9.3448847034509477</v>
      </c>
      <c r="CI92" s="34"/>
      <c r="CJ92" s="34"/>
      <c r="CK92" s="119">
        <f>(CA92-BZ92)*100</f>
        <v>-3.525599525573083</v>
      </c>
      <c r="CL92" s="34">
        <f t="shared" si="47"/>
        <v>-7.7770562406128132</v>
      </c>
      <c r="CM92" s="561">
        <f t="shared" si="100"/>
        <v>18.052191797754649</v>
      </c>
      <c r="CN92" s="262">
        <f>X92/N92</f>
        <v>6.688963210702341E-3</v>
      </c>
      <c r="CO92" s="32">
        <f>Y92/O92</f>
        <v>3.6363636363636362E-2</v>
      </c>
      <c r="CP92" s="32"/>
      <c r="CQ92" s="32"/>
      <c r="CR92" s="32">
        <f t="shared" ref="CR92:CR97" si="123">AB92/R92</f>
        <v>0.2392638036809816</v>
      </c>
      <c r="CS92" s="118">
        <f t="shared" si="118"/>
        <v>1.282051282051282E-2</v>
      </c>
      <c r="CT92" s="32">
        <f t="shared" si="118"/>
        <v>2.4793388429752067E-2</v>
      </c>
      <c r="CU92" s="33">
        <f t="shared" si="101"/>
        <v>6.7073170731707321E-2</v>
      </c>
      <c r="CV92" s="268">
        <f t="shared" si="119"/>
        <v>0.19230769230769232</v>
      </c>
      <c r="CW92" s="32">
        <f t="shared" si="119"/>
        <v>0.46280991735537191</v>
      </c>
      <c r="CX92" s="33">
        <f t="shared" si="102"/>
        <v>0.93292682926829273</v>
      </c>
      <c r="CY92" s="268">
        <f t="shared" si="120"/>
        <v>0.29487179487179488</v>
      </c>
      <c r="CZ92" s="32">
        <f t="shared" si="120"/>
        <v>0.43801652892561982</v>
      </c>
      <c r="DA92" s="33">
        <f t="shared" si="103"/>
        <v>0.64634146341463417</v>
      </c>
      <c r="DB92" s="268">
        <f t="shared" si="121"/>
        <v>0.5</v>
      </c>
      <c r="DC92" s="32">
        <f t="shared" si="121"/>
        <v>0.92561983471074383</v>
      </c>
      <c r="DD92" s="33">
        <f t="shared" si="104"/>
        <v>1.6463414634146341</v>
      </c>
      <c r="DE92" s="548">
        <f t="shared" si="107"/>
        <v>0</v>
      </c>
      <c r="DF92" s="548">
        <f>(U92-T92)/T92</f>
        <v>0.35537190082644626</v>
      </c>
      <c r="DG92" s="262"/>
      <c r="DH92" s="33"/>
      <c r="DI92" s="31"/>
      <c r="DJ92" s="4" t="s">
        <v>192</v>
      </c>
      <c r="DK92" s="192"/>
      <c r="DL92" s="3" t="s">
        <v>192</v>
      </c>
      <c r="DM92" s="3"/>
      <c r="DN92" s="4" t="s">
        <v>192</v>
      </c>
      <c r="DO92" s="192"/>
      <c r="DP92" s="3" t="s">
        <v>192</v>
      </c>
      <c r="DQ92" s="3"/>
      <c r="DR92" s="4" t="s">
        <v>192</v>
      </c>
      <c r="DS92" s="194" t="s">
        <v>192</v>
      </c>
      <c r="DT92" s="3"/>
      <c r="DU92" s="3"/>
      <c r="DV92" s="4" t="s">
        <v>192</v>
      </c>
    </row>
    <row r="93" spans="1:126" s="17" customFormat="1" x14ac:dyDescent="0.25">
      <c r="A93" s="10"/>
      <c r="B93" s="35" t="s">
        <v>147</v>
      </c>
      <c r="C93" s="36"/>
      <c r="D93" s="37"/>
      <c r="E93" s="37"/>
      <c r="F93" s="37">
        <v>6</v>
      </c>
      <c r="G93" s="37">
        <v>0</v>
      </c>
      <c r="H93" s="76">
        <v>0</v>
      </c>
      <c r="I93" s="37">
        <v>0</v>
      </c>
      <c r="J93" s="38"/>
      <c r="K93" s="239">
        <v>6</v>
      </c>
      <c r="L93" s="37">
        <v>6</v>
      </c>
      <c r="M93" s="38"/>
      <c r="N93" s="195"/>
      <c r="O93" s="37"/>
      <c r="P93" s="37"/>
      <c r="Q93" s="37">
        <v>42</v>
      </c>
      <c r="R93" s="37">
        <v>53</v>
      </c>
      <c r="S93" s="76">
        <v>32</v>
      </c>
      <c r="T93" s="37">
        <v>25</v>
      </c>
      <c r="U93" s="38"/>
      <c r="V93" s="195"/>
      <c r="W93" s="37"/>
      <c r="X93" s="37"/>
      <c r="Y93" s="37"/>
      <c r="Z93" s="37"/>
      <c r="AA93" s="37">
        <v>0</v>
      </c>
      <c r="AB93" s="37">
        <v>0</v>
      </c>
      <c r="AC93" s="76">
        <v>0</v>
      </c>
      <c r="AD93" s="37">
        <v>0</v>
      </c>
      <c r="AE93" s="38"/>
      <c r="AF93" s="239">
        <v>0</v>
      </c>
      <c r="AG93" s="37">
        <v>0</v>
      </c>
      <c r="AH93" s="38"/>
      <c r="AI93" s="239">
        <v>0</v>
      </c>
      <c r="AJ93" s="37">
        <v>12</v>
      </c>
      <c r="AK93" s="38"/>
      <c r="AL93" s="248"/>
      <c r="AM93" s="39"/>
      <c r="AN93" s="39"/>
      <c r="AO93" s="39"/>
      <c r="AP93" s="39"/>
      <c r="AQ93" s="39">
        <v>28.685095702357984</v>
      </c>
      <c r="AR93" s="78">
        <v>17.287892499188963</v>
      </c>
      <c r="AS93" s="39">
        <v>29.254244426611116</v>
      </c>
      <c r="AT93" s="39">
        <v>36.83</v>
      </c>
      <c r="AU93" s="587"/>
      <c r="AV93" s="252"/>
      <c r="AW93" s="226"/>
      <c r="AX93" s="226"/>
      <c r="AY93" s="226"/>
      <c r="AZ93" s="226"/>
      <c r="BA93" s="226">
        <v>25490.961918258861</v>
      </c>
      <c r="BB93" s="108">
        <v>28464.550571709893</v>
      </c>
      <c r="BC93" s="226">
        <v>30142.116436446009</v>
      </c>
      <c r="BD93" s="226">
        <v>28708</v>
      </c>
      <c r="BE93" s="567"/>
      <c r="BF93" s="252"/>
      <c r="BG93" s="226"/>
      <c r="BH93" s="226"/>
      <c r="BI93" s="226"/>
      <c r="BJ93" s="226"/>
      <c r="BK93" s="226">
        <v>4051.6132520588953</v>
      </c>
      <c r="BL93" s="226">
        <v>3780.5704008514467</v>
      </c>
      <c r="BM93" s="108">
        <v>2098.735920683434</v>
      </c>
      <c r="BN93" s="226">
        <v>884</v>
      </c>
      <c r="BO93" s="567"/>
      <c r="BP93" s="257">
        <v>10156.458984297187</v>
      </c>
      <c r="BQ93" s="226">
        <v>12678</v>
      </c>
      <c r="BR93" s="567"/>
      <c r="BS93" s="572"/>
      <c r="BT93" s="263"/>
      <c r="BU93" s="41"/>
      <c r="BV93" s="41"/>
      <c r="BW93" s="41"/>
      <c r="BX93" s="41"/>
      <c r="BY93" s="41">
        <f>BK93/BA93</f>
        <v>0.15894312913930386</v>
      </c>
      <c r="BZ93" s="41">
        <f t="shared" si="122"/>
        <v>0.13281679580104974</v>
      </c>
      <c r="CA93" s="103">
        <f>BM93/BC93</f>
        <v>6.9628021148036262E-2</v>
      </c>
      <c r="CB93" s="41">
        <f t="shared" si="46"/>
        <v>3.0792810366448375E-2</v>
      </c>
      <c r="CC93" s="42"/>
      <c r="CD93" s="195"/>
      <c r="CE93" s="43"/>
      <c r="CF93" s="43"/>
      <c r="CG93" s="43"/>
      <c r="CH93" s="43"/>
      <c r="CI93" s="43"/>
      <c r="CJ93" s="43">
        <f>(BZ93-BY93)*100</f>
        <v>-2.612633333825412</v>
      </c>
      <c r="CK93" s="110">
        <f>(CA93-BZ93)*100</f>
        <v>-6.3188774653013482</v>
      </c>
      <c r="CL93" s="43">
        <f t="shared" si="47"/>
        <v>-3.8835210781587888</v>
      </c>
      <c r="CM93" s="562">
        <f t="shared" si="100"/>
        <v>-3.0792810366448373</v>
      </c>
      <c r="CN93" s="263"/>
      <c r="CO93" s="41"/>
      <c r="CP93" s="41"/>
      <c r="CQ93" s="41">
        <f>AA93/Q93</f>
        <v>0</v>
      </c>
      <c r="CR93" s="41">
        <f t="shared" si="123"/>
        <v>0</v>
      </c>
      <c r="CS93" s="103">
        <f t="shared" si="118"/>
        <v>0</v>
      </c>
      <c r="CT93" s="41">
        <f t="shared" si="118"/>
        <v>0</v>
      </c>
      <c r="CU93" s="42"/>
      <c r="CV93" s="269">
        <f t="shared" si="119"/>
        <v>0</v>
      </c>
      <c r="CW93" s="41">
        <f t="shared" si="119"/>
        <v>0</v>
      </c>
      <c r="CX93" s="42"/>
      <c r="CY93" s="269">
        <f t="shared" si="120"/>
        <v>0</v>
      </c>
      <c r="CZ93" s="41">
        <f t="shared" si="120"/>
        <v>0.48</v>
      </c>
      <c r="DA93" s="42"/>
      <c r="DB93" s="269">
        <f t="shared" si="121"/>
        <v>0</v>
      </c>
      <c r="DC93" s="41">
        <f t="shared" si="121"/>
        <v>0.48</v>
      </c>
      <c r="DD93" s="42"/>
      <c r="DE93" s="549"/>
      <c r="DF93" s="549"/>
      <c r="DG93" s="263"/>
      <c r="DH93" s="42" t="s">
        <v>192</v>
      </c>
      <c r="DI93" s="140"/>
      <c r="DJ93" s="175"/>
      <c r="DK93" s="191"/>
      <c r="DL93" s="37" t="s">
        <v>192</v>
      </c>
      <c r="DM93" s="37"/>
      <c r="DN93" s="38" t="s">
        <v>192</v>
      </c>
      <c r="DO93" s="191"/>
      <c r="DP93" s="37" t="s">
        <v>192</v>
      </c>
      <c r="DQ93" s="37"/>
      <c r="DR93" s="38" t="s">
        <v>192</v>
      </c>
      <c r="DS93" s="191"/>
      <c r="DT93" s="37"/>
      <c r="DU93" s="37"/>
      <c r="DV93" s="38"/>
    </row>
    <row r="94" spans="1:126" s="6" customFormat="1" x14ac:dyDescent="0.25">
      <c r="A94" s="327">
        <v>47</v>
      </c>
      <c r="B94" s="14" t="s">
        <v>22</v>
      </c>
      <c r="C94" s="2"/>
      <c r="D94" s="3"/>
      <c r="E94" s="3"/>
      <c r="F94" s="3">
        <v>8</v>
      </c>
      <c r="G94" s="3">
        <v>8</v>
      </c>
      <c r="H94" s="75">
        <v>14</v>
      </c>
      <c r="I94" s="3"/>
      <c r="J94" s="4">
        <v>9</v>
      </c>
      <c r="K94" s="238">
        <v>51</v>
      </c>
      <c r="L94" s="3"/>
      <c r="M94" s="4">
        <v>55</v>
      </c>
      <c r="N94" s="194"/>
      <c r="O94" s="3"/>
      <c r="P94" s="3"/>
      <c r="Q94" s="3">
        <v>660</v>
      </c>
      <c r="R94" s="3">
        <v>651</v>
      </c>
      <c r="S94" s="75">
        <v>847</v>
      </c>
      <c r="T94" s="3"/>
      <c r="U94" s="4">
        <v>397</v>
      </c>
      <c r="V94" s="194"/>
      <c r="W94" s="3"/>
      <c r="X94" s="3"/>
      <c r="Y94" s="3"/>
      <c r="Z94" s="3"/>
      <c r="AA94" s="3">
        <v>53</v>
      </c>
      <c r="AB94" s="3">
        <v>64</v>
      </c>
      <c r="AC94" s="75">
        <v>66</v>
      </c>
      <c r="AD94" s="3"/>
      <c r="AE94" s="4">
        <v>55</v>
      </c>
      <c r="AF94" s="238">
        <v>0</v>
      </c>
      <c r="AG94" s="3"/>
      <c r="AH94" s="4">
        <v>0</v>
      </c>
      <c r="AI94" s="238">
        <v>0</v>
      </c>
      <c r="AJ94" s="3"/>
      <c r="AK94" s="4">
        <v>196</v>
      </c>
      <c r="AL94" s="247"/>
      <c r="AM94" s="30"/>
      <c r="AN94" s="30"/>
      <c r="AO94" s="30"/>
      <c r="AP94" s="30"/>
      <c r="AQ94" s="30">
        <v>56.658755499399547</v>
      </c>
      <c r="AR94" s="79">
        <v>56.658755499399547</v>
      </c>
      <c r="AS94" s="30">
        <v>56.658755499399547</v>
      </c>
      <c r="AT94" s="30"/>
      <c r="AU94" s="584">
        <v>56.66</v>
      </c>
      <c r="AV94" s="251"/>
      <c r="AW94" s="16"/>
      <c r="AX94" s="16"/>
      <c r="AY94" s="16"/>
      <c r="AZ94" s="16"/>
      <c r="BA94" s="16">
        <v>1242662.2500725666</v>
      </c>
      <c r="BB94" s="117">
        <v>1167853.3417567345</v>
      </c>
      <c r="BC94" s="16">
        <v>1341492.080295502</v>
      </c>
      <c r="BD94" s="16"/>
      <c r="BE94" s="578">
        <v>1123987</v>
      </c>
      <c r="BF94" s="251"/>
      <c r="BG94" s="16"/>
      <c r="BH94" s="16"/>
      <c r="BI94" s="16"/>
      <c r="BJ94" s="16"/>
      <c r="BK94" s="16">
        <v>96331.267323464301</v>
      </c>
      <c r="BL94" s="16">
        <v>94942.544436286655</v>
      </c>
      <c r="BM94" s="117">
        <v>101260.09527549644</v>
      </c>
      <c r="BN94" s="16"/>
      <c r="BO94" s="578">
        <v>102658</v>
      </c>
      <c r="BP94" s="256">
        <v>231351.84204984605</v>
      </c>
      <c r="BQ94" s="16"/>
      <c r="BR94" s="578">
        <v>166775</v>
      </c>
      <c r="BS94" s="571"/>
      <c r="BT94" s="262"/>
      <c r="BU94" s="32"/>
      <c r="BV94" s="32"/>
      <c r="BW94" s="32"/>
      <c r="BX94" s="32"/>
      <c r="BY94" s="32">
        <f>BK94/BA94</f>
        <v>7.7520072181993888E-2</v>
      </c>
      <c r="BZ94" s="32">
        <f t="shared" si="122"/>
        <v>8.1296632926074475E-2</v>
      </c>
      <c r="CA94" s="118">
        <f>BM94/BC94</f>
        <v>7.5483185300051131E-2</v>
      </c>
      <c r="CB94" s="32"/>
      <c r="CC94" s="33">
        <f t="shared" si="99"/>
        <v>9.1333796565262762E-2</v>
      </c>
      <c r="CD94" s="194" t="s">
        <v>107</v>
      </c>
      <c r="CE94" s="34"/>
      <c r="CF94" s="34"/>
      <c r="CG94" s="34"/>
      <c r="CH94" s="34"/>
      <c r="CI94" s="34"/>
      <c r="CJ94" s="34">
        <f>(BZ94-BY94)*100</f>
        <v>0.37765607440805871</v>
      </c>
      <c r="CK94" s="119">
        <f>(CA94-BZ94)*100</f>
        <v>-0.58134476260233436</v>
      </c>
      <c r="CL94" s="34"/>
      <c r="CM94" s="561">
        <f t="shared" si="100"/>
        <v>9.1333796565262766</v>
      </c>
      <c r="CN94" s="262"/>
      <c r="CO94" s="32"/>
      <c r="CP94" s="32"/>
      <c r="CQ94" s="32">
        <f>AA94/Q94</f>
        <v>8.0303030303030307E-2</v>
      </c>
      <c r="CR94" s="32">
        <f t="shared" si="123"/>
        <v>9.8310291858678955E-2</v>
      </c>
      <c r="CS94" s="118">
        <f>AC94/S94</f>
        <v>7.792207792207792E-2</v>
      </c>
      <c r="CT94" s="32"/>
      <c r="CU94" s="33">
        <f t="shared" si="101"/>
        <v>0.1385390428211587</v>
      </c>
      <c r="CV94" s="268">
        <f>AF94/S94</f>
        <v>0</v>
      </c>
      <c r="CW94" s="32"/>
      <c r="CX94" s="33">
        <f t="shared" si="102"/>
        <v>0</v>
      </c>
      <c r="CY94" s="268">
        <f>AI94/S94</f>
        <v>0</v>
      </c>
      <c r="CZ94" s="32"/>
      <c r="DA94" s="33">
        <f t="shared" si="103"/>
        <v>0.49370277078085645</v>
      </c>
      <c r="DB94" s="268">
        <f>(AC94+AF94+AI94)/S94</f>
        <v>7.792207792207792E-2</v>
      </c>
      <c r="DC94" s="32"/>
      <c r="DD94" s="33">
        <f t="shared" si="104"/>
        <v>0.63224181360201515</v>
      </c>
      <c r="DE94" s="548"/>
      <c r="DF94" s="548"/>
      <c r="DG94" s="262" t="s">
        <v>192</v>
      </c>
      <c r="DH94" s="33"/>
      <c r="DI94" s="31"/>
      <c r="DJ94" s="172"/>
      <c r="DK94" s="188"/>
      <c r="DL94" s="95" t="s">
        <v>192</v>
      </c>
      <c r="DM94" s="95" t="s">
        <v>192</v>
      </c>
      <c r="DN94" s="172"/>
      <c r="DO94" s="188"/>
      <c r="DP94" s="95"/>
      <c r="DQ94" s="95"/>
      <c r="DR94" s="172"/>
      <c r="DS94" s="188"/>
      <c r="DT94" s="95"/>
      <c r="DU94" s="95"/>
      <c r="DV94" s="172"/>
    </row>
    <row r="95" spans="1:126" s="11" customFormat="1" x14ac:dyDescent="0.25">
      <c r="A95" s="10">
        <v>48</v>
      </c>
      <c r="B95" s="35" t="s">
        <v>23</v>
      </c>
      <c r="C95" s="36"/>
      <c r="D95" s="37"/>
      <c r="E95" s="37"/>
      <c r="F95" s="37">
        <v>0</v>
      </c>
      <c r="G95" s="37">
        <v>0</v>
      </c>
      <c r="H95" s="76"/>
      <c r="I95" s="37">
        <v>1</v>
      </c>
      <c r="J95" s="38"/>
      <c r="K95" s="239"/>
      <c r="L95" s="37">
        <v>16</v>
      </c>
      <c r="M95" s="38"/>
      <c r="N95" s="195"/>
      <c r="O95" s="37"/>
      <c r="P95" s="37"/>
      <c r="Q95" s="37">
        <v>104</v>
      </c>
      <c r="R95" s="37">
        <v>52</v>
      </c>
      <c r="S95" s="76"/>
      <c r="T95" s="37">
        <v>51</v>
      </c>
      <c r="U95" s="38"/>
      <c r="V95" s="195"/>
      <c r="W95" s="37"/>
      <c r="X95" s="37"/>
      <c r="Y95" s="37"/>
      <c r="Z95" s="37"/>
      <c r="AA95" s="37">
        <v>0</v>
      </c>
      <c r="AB95" s="37">
        <v>1</v>
      </c>
      <c r="AC95" s="76"/>
      <c r="AD95" s="37">
        <v>3</v>
      </c>
      <c r="AE95" s="38"/>
      <c r="AF95" s="239"/>
      <c r="AG95" s="37">
        <v>0</v>
      </c>
      <c r="AH95" s="38"/>
      <c r="AI95" s="239"/>
      <c r="AJ95" s="37">
        <v>0</v>
      </c>
      <c r="AK95" s="38"/>
      <c r="AL95" s="248"/>
      <c r="AM95" s="39"/>
      <c r="AN95" s="39"/>
      <c r="AO95" s="39"/>
      <c r="AP95" s="39"/>
      <c r="AQ95" s="39">
        <v>46.570594362012734</v>
      </c>
      <c r="AR95" s="78">
        <v>54.325245729961701</v>
      </c>
      <c r="AS95" s="39"/>
      <c r="AT95" s="39">
        <v>64.849999999999994</v>
      </c>
      <c r="AU95" s="587"/>
      <c r="AV95" s="252"/>
      <c r="AW95" s="226"/>
      <c r="AX95" s="226"/>
      <c r="AY95" s="226"/>
      <c r="AZ95" s="226"/>
      <c r="BA95" s="226">
        <v>106439.34866619996</v>
      </c>
      <c r="BB95" s="108">
        <v>111997.08595853182</v>
      </c>
      <c r="BC95" s="226"/>
      <c r="BD95" s="226">
        <v>75188.820000000007</v>
      </c>
      <c r="BE95" s="567"/>
      <c r="BF95" s="252"/>
      <c r="BG95" s="226"/>
      <c r="BH95" s="226"/>
      <c r="BI95" s="226"/>
      <c r="BJ95" s="226"/>
      <c r="BK95" s="226">
        <v>18834.554157346858</v>
      </c>
      <c r="BL95" s="226">
        <v>68832.846711174105</v>
      </c>
      <c r="BM95" s="108"/>
      <c r="BN95" s="226">
        <v>11049.37</v>
      </c>
      <c r="BO95" s="567"/>
      <c r="BP95" s="257"/>
      <c r="BQ95" s="226">
        <v>35847.07</v>
      </c>
      <c r="BR95" s="567"/>
      <c r="BS95" s="549"/>
      <c r="BT95" s="263"/>
      <c r="BU95" s="41"/>
      <c r="BV95" s="41"/>
      <c r="BW95" s="41"/>
      <c r="BX95" s="41"/>
      <c r="BY95" s="41">
        <f>BK95/BA95</f>
        <v>0.17695104670748338</v>
      </c>
      <c r="BZ95" s="41">
        <f t="shared" si="122"/>
        <v>0.6145949791645493</v>
      </c>
      <c r="CA95" s="103"/>
      <c r="CB95" s="41">
        <f t="shared" si="46"/>
        <v>0.14695495952722759</v>
      </c>
      <c r="CC95" s="42"/>
      <c r="CD95" s="195" t="s">
        <v>107</v>
      </c>
      <c r="CE95" s="43"/>
      <c r="CF95" s="43"/>
      <c r="CG95" s="43"/>
      <c r="CH95" s="43"/>
      <c r="CI95" s="43"/>
      <c r="CJ95" s="43">
        <f>(BZ95-BY95)*100</f>
        <v>43.764393245706593</v>
      </c>
      <c r="CK95" s="110"/>
      <c r="CL95" s="43"/>
      <c r="CM95" s="562"/>
      <c r="CN95" s="263"/>
      <c r="CO95" s="41"/>
      <c r="CP95" s="41"/>
      <c r="CQ95" s="41">
        <f>AA95/Q95</f>
        <v>0</v>
      </c>
      <c r="CR95" s="41">
        <f t="shared" si="123"/>
        <v>1.9230769230769232E-2</v>
      </c>
      <c r="CS95" s="103"/>
      <c r="CT95" s="41">
        <f>AD95/T95</f>
        <v>5.8823529411764705E-2</v>
      </c>
      <c r="CU95" s="42"/>
      <c r="CV95" s="263"/>
      <c r="CW95" s="41">
        <f>AG95/T95</f>
        <v>0</v>
      </c>
      <c r="CX95" s="42"/>
      <c r="CY95" s="263"/>
      <c r="CZ95" s="41">
        <f>AJ95/T95</f>
        <v>0</v>
      </c>
      <c r="DA95" s="42"/>
      <c r="DB95" s="269"/>
      <c r="DC95" s="41">
        <f>(AD95+AG95+AJ95)/T95</f>
        <v>5.8823529411764705E-2</v>
      </c>
      <c r="DD95" s="42"/>
      <c r="DE95" s="549"/>
      <c r="DF95" s="549"/>
      <c r="DG95" s="263"/>
      <c r="DH95" s="42"/>
      <c r="DI95" s="140" t="s">
        <v>192</v>
      </c>
      <c r="DJ95" s="173"/>
      <c r="DK95" s="189"/>
      <c r="DL95" s="94"/>
      <c r="DM95" s="94"/>
      <c r="DN95" s="173"/>
      <c r="DO95" s="189"/>
      <c r="DP95" s="94" t="s">
        <v>192</v>
      </c>
      <c r="DQ95" s="94" t="s">
        <v>192</v>
      </c>
      <c r="DR95" s="173"/>
      <c r="DS95" s="189"/>
      <c r="DT95" s="94"/>
      <c r="DU95" s="94"/>
      <c r="DV95" s="173"/>
    </row>
    <row r="96" spans="1:126" s="19" customFormat="1" x14ac:dyDescent="0.25">
      <c r="A96" s="327">
        <v>49</v>
      </c>
      <c r="B96" s="14" t="s">
        <v>24</v>
      </c>
      <c r="C96" s="2">
        <v>0</v>
      </c>
      <c r="D96" s="3">
        <v>0</v>
      </c>
      <c r="E96" s="3">
        <v>0</v>
      </c>
      <c r="F96" s="3"/>
      <c r="G96" s="3">
        <v>20</v>
      </c>
      <c r="H96" s="75">
        <v>0</v>
      </c>
      <c r="I96" s="3">
        <v>0</v>
      </c>
      <c r="J96" s="4">
        <v>19</v>
      </c>
      <c r="K96" s="238">
        <v>19</v>
      </c>
      <c r="L96" s="3">
        <v>19</v>
      </c>
      <c r="M96" s="4">
        <v>0</v>
      </c>
      <c r="N96" s="194">
        <v>250</v>
      </c>
      <c r="O96" s="3">
        <v>250</v>
      </c>
      <c r="P96" s="3">
        <v>250</v>
      </c>
      <c r="Q96" s="3"/>
      <c r="R96" s="3">
        <v>175</v>
      </c>
      <c r="S96" s="75">
        <v>223</v>
      </c>
      <c r="T96" s="3">
        <v>197</v>
      </c>
      <c r="U96" s="4">
        <v>207</v>
      </c>
      <c r="V96" s="194">
        <v>0</v>
      </c>
      <c r="W96" s="3">
        <v>0</v>
      </c>
      <c r="X96" s="3">
        <v>5</v>
      </c>
      <c r="Y96" s="3">
        <v>8</v>
      </c>
      <c r="Z96" s="3">
        <v>10</v>
      </c>
      <c r="AA96" s="3"/>
      <c r="AB96" s="3">
        <v>49</v>
      </c>
      <c r="AC96" s="75">
        <v>49</v>
      </c>
      <c r="AD96" s="3">
        <v>15</v>
      </c>
      <c r="AE96" s="4">
        <v>19</v>
      </c>
      <c r="AF96" s="238">
        <v>0</v>
      </c>
      <c r="AG96" s="3">
        <v>0</v>
      </c>
      <c r="AH96" s="4">
        <v>0</v>
      </c>
      <c r="AI96" s="238">
        <v>15</v>
      </c>
      <c r="AJ96" s="3">
        <v>29</v>
      </c>
      <c r="AK96" s="4">
        <v>7</v>
      </c>
      <c r="AL96" s="247"/>
      <c r="AM96" s="30"/>
      <c r="AN96" s="30" t="s">
        <v>279</v>
      </c>
      <c r="AO96" s="30" t="s">
        <v>316</v>
      </c>
      <c r="AP96" s="30" t="s">
        <v>316</v>
      </c>
      <c r="AQ96" s="30"/>
      <c r="AR96" s="79">
        <v>47.410088730286112</v>
      </c>
      <c r="AS96" s="30">
        <v>43.027643553536976</v>
      </c>
      <c r="AT96" s="30">
        <v>43.03</v>
      </c>
      <c r="AU96" s="584">
        <v>43.03</v>
      </c>
      <c r="AV96" s="251"/>
      <c r="AW96" s="16"/>
      <c r="AX96" s="16"/>
      <c r="AY96" s="16"/>
      <c r="AZ96" s="16">
        <v>86746.802807041517</v>
      </c>
      <c r="BA96" s="16"/>
      <c r="BB96" s="117">
        <v>121036.59057148224</v>
      </c>
      <c r="BC96" s="16">
        <v>125895.69780479337</v>
      </c>
      <c r="BD96" s="16">
        <v>101658</v>
      </c>
      <c r="BE96" s="578">
        <v>119287</v>
      </c>
      <c r="BF96" s="251"/>
      <c r="BG96" s="16"/>
      <c r="BH96" s="16"/>
      <c r="BI96" s="16"/>
      <c r="BJ96" s="16"/>
      <c r="BK96" s="16"/>
      <c r="BL96" s="16">
        <v>17810.086453691216</v>
      </c>
      <c r="BM96" s="117">
        <v>28170.016106908897</v>
      </c>
      <c r="BN96" s="16">
        <v>30387</v>
      </c>
      <c r="BO96" s="578">
        <v>11917</v>
      </c>
      <c r="BP96" s="256">
        <v>96884.764457800469</v>
      </c>
      <c r="BQ96" s="16">
        <v>95106</v>
      </c>
      <c r="BR96" s="578">
        <v>102906</v>
      </c>
      <c r="BS96" s="548">
        <f t="shared" si="106"/>
        <v>8.2013753075515741E-2</v>
      </c>
      <c r="BT96" s="262"/>
      <c r="BU96" s="32"/>
      <c r="BV96" s="32"/>
      <c r="BW96" s="32"/>
      <c r="BX96" s="32"/>
      <c r="BY96" s="32"/>
      <c r="BZ96" s="32">
        <f t="shared" si="122"/>
        <v>0.1471462998883207</v>
      </c>
      <c r="CA96" s="118">
        <f>BM96/BC96</f>
        <v>0.22375678119349007</v>
      </c>
      <c r="CB96" s="32">
        <f t="shared" si="46"/>
        <v>0.2989140057840996</v>
      </c>
      <c r="CC96" s="33">
        <f t="shared" si="99"/>
        <v>9.9901917224844289E-2</v>
      </c>
      <c r="CD96" s="194" t="s">
        <v>107</v>
      </c>
      <c r="CE96" s="34"/>
      <c r="CF96" s="34"/>
      <c r="CG96" s="34"/>
      <c r="CH96" s="34"/>
      <c r="CI96" s="34"/>
      <c r="CJ96" s="34"/>
      <c r="CK96" s="119">
        <f>(CA96-BZ96)*100</f>
        <v>7.6610481305169369</v>
      </c>
      <c r="CL96" s="34">
        <f t="shared" si="47"/>
        <v>7.515722459060953</v>
      </c>
      <c r="CM96" s="561">
        <f t="shared" si="100"/>
        <v>-19.901208855925532</v>
      </c>
      <c r="CN96" s="262">
        <f t="shared" ref="CN96:CP99" si="124">X96/N96</f>
        <v>0.02</v>
      </c>
      <c r="CO96" s="32">
        <f t="shared" si="124"/>
        <v>3.2000000000000001E-2</v>
      </c>
      <c r="CP96" s="32">
        <f t="shared" si="124"/>
        <v>0.04</v>
      </c>
      <c r="CQ96" s="32"/>
      <c r="CR96" s="32">
        <f t="shared" si="123"/>
        <v>0.28000000000000003</v>
      </c>
      <c r="CS96" s="118">
        <f>AC96/S96</f>
        <v>0.21973094170403587</v>
      </c>
      <c r="CT96" s="32">
        <f>AD96/T96</f>
        <v>7.6142131979695438E-2</v>
      </c>
      <c r="CU96" s="33">
        <f t="shared" si="101"/>
        <v>9.1787439613526575E-2</v>
      </c>
      <c r="CV96" s="262">
        <f>AF96/S96</f>
        <v>0</v>
      </c>
      <c r="CW96" s="32">
        <f>AG96/T96</f>
        <v>0</v>
      </c>
      <c r="CX96" s="33">
        <f t="shared" si="102"/>
        <v>0</v>
      </c>
      <c r="CY96" s="262">
        <f>AI96/S96</f>
        <v>6.726457399103139E-2</v>
      </c>
      <c r="CZ96" s="32">
        <f>AJ96/T96</f>
        <v>0.14720812182741116</v>
      </c>
      <c r="DA96" s="33">
        <f t="shared" si="103"/>
        <v>3.3816425120772944E-2</v>
      </c>
      <c r="DB96" s="268">
        <f>(AC96+AF96+AI96)/S96</f>
        <v>0.28699551569506726</v>
      </c>
      <c r="DC96" s="32">
        <f>(AD96+AG96+AJ96)/T96</f>
        <v>0.2233502538071066</v>
      </c>
      <c r="DD96" s="33">
        <f t="shared" si="104"/>
        <v>0.12560386473429952</v>
      </c>
      <c r="DE96" s="548"/>
      <c r="DF96" s="548">
        <f t="shared" si="105"/>
        <v>5.0761421319796954E-2</v>
      </c>
      <c r="DG96" s="262"/>
      <c r="DH96" s="33"/>
      <c r="DI96" s="31" t="s">
        <v>192</v>
      </c>
      <c r="DJ96" s="176"/>
      <c r="DK96" s="192"/>
      <c r="DL96" s="3" t="s">
        <v>192</v>
      </c>
      <c r="DM96" s="3" t="s">
        <v>192</v>
      </c>
      <c r="DN96" s="176"/>
      <c r="DO96" s="192"/>
      <c r="DP96" s="3" t="s">
        <v>192</v>
      </c>
      <c r="DQ96" s="3"/>
      <c r="DR96" s="4" t="s">
        <v>192</v>
      </c>
      <c r="DS96" s="192"/>
      <c r="DT96" s="3" t="s">
        <v>192</v>
      </c>
      <c r="DU96" s="3"/>
      <c r="DV96" s="4"/>
    </row>
    <row r="97" spans="1:126" s="6" customFormat="1" x14ac:dyDescent="0.25">
      <c r="A97" s="327">
        <v>50</v>
      </c>
      <c r="B97" s="14" t="s">
        <v>229</v>
      </c>
      <c r="C97" s="2">
        <v>0</v>
      </c>
      <c r="D97" s="3">
        <v>2</v>
      </c>
      <c r="E97" s="3">
        <v>6</v>
      </c>
      <c r="F97" s="3">
        <v>6</v>
      </c>
      <c r="G97" s="3">
        <v>6</v>
      </c>
      <c r="H97" s="75">
        <v>8</v>
      </c>
      <c r="I97" s="3">
        <v>7</v>
      </c>
      <c r="J97" s="4">
        <v>18</v>
      </c>
      <c r="K97" s="238">
        <v>72</v>
      </c>
      <c r="L97" s="3">
        <v>63</v>
      </c>
      <c r="M97" s="4">
        <v>80</v>
      </c>
      <c r="N97" s="194">
        <v>230</v>
      </c>
      <c r="O97" s="3">
        <v>373</v>
      </c>
      <c r="P97" s="3">
        <v>393</v>
      </c>
      <c r="Q97" s="3">
        <v>442</v>
      </c>
      <c r="R97" s="3">
        <v>405</v>
      </c>
      <c r="S97" s="75">
        <v>429</v>
      </c>
      <c r="T97" s="3">
        <v>397</v>
      </c>
      <c r="U97" s="4">
        <v>483</v>
      </c>
      <c r="V97" s="194">
        <v>68</v>
      </c>
      <c r="W97" s="3">
        <v>67</v>
      </c>
      <c r="X97" s="3">
        <v>21</v>
      </c>
      <c r="Y97" s="3">
        <v>10</v>
      </c>
      <c r="Z97" s="3">
        <v>8</v>
      </c>
      <c r="AA97" s="3">
        <v>0</v>
      </c>
      <c r="AB97" s="3">
        <v>7</v>
      </c>
      <c r="AC97" s="75">
        <v>3</v>
      </c>
      <c r="AD97" s="3">
        <v>3</v>
      </c>
      <c r="AE97" s="4">
        <v>7</v>
      </c>
      <c r="AF97" s="238">
        <v>116</v>
      </c>
      <c r="AG97" s="3">
        <v>13</v>
      </c>
      <c r="AH97" s="4">
        <v>36</v>
      </c>
      <c r="AI97" s="238">
        <v>123</v>
      </c>
      <c r="AJ97" s="3">
        <v>4</v>
      </c>
      <c r="AK97" s="4">
        <v>7</v>
      </c>
      <c r="AL97" s="247">
        <v>41.974718413668676</v>
      </c>
      <c r="AM97" s="30">
        <v>49.444795419491065</v>
      </c>
      <c r="AN97" s="30">
        <v>53.357692898731372</v>
      </c>
      <c r="AO97" s="30">
        <v>51.934821088098531</v>
      </c>
      <c r="AP97" s="30">
        <v>49.800513372149275</v>
      </c>
      <c r="AQ97" s="30">
        <v>49.800513372149275</v>
      </c>
      <c r="AR97" s="79">
        <v>49.800513372149275</v>
      </c>
      <c r="AS97" s="30">
        <v>49.800513372149275</v>
      </c>
      <c r="AT97" s="30">
        <v>49.8</v>
      </c>
      <c r="AU97" s="584">
        <v>49.8</v>
      </c>
      <c r="AV97" s="251">
        <v>527465.69456064561</v>
      </c>
      <c r="AW97" s="16">
        <v>474613.12115468894</v>
      </c>
      <c r="AX97" s="16">
        <v>493587.11674947781</v>
      </c>
      <c r="AY97" s="16">
        <v>675203.89753046376</v>
      </c>
      <c r="AZ97" s="16">
        <v>733772.14699973247</v>
      </c>
      <c r="BA97" s="16">
        <v>645521.36868885206</v>
      </c>
      <c r="BB97" s="117">
        <v>682020.87637520558</v>
      </c>
      <c r="BC97" s="16">
        <v>652494.86343276361</v>
      </c>
      <c r="BD97" s="16">
        <v>489747.04</v>
      </c>
      <c r="BE97" s="578">
        <v>803899.59</v>
      </c>
      <c r="BF97" s="251">
        <v>115865.87441164251</v>
      </c>
      <c r="BG97" s="16">
        <v>103246.42432313989</v>
      </c>
      <c r="BH97" s="16">
        <v>14228.718106328364</v>
      </c>
      <c r="BI97" s="16">
        <v>51870.791856620053</v>
      </c>
      <c r="BJ97" s="16">
        <v>50684.116766552266</v>
      </c>
      <c r="BK97" s="16">
        <v>23881.480469661528</v>
      </c>
      <c r="BL97" s="16">
        <v>34765.553411762026</v>
      </c>
      <c r="BM97" s="117">
        <v>27034.564402023894</v>
      </c>
      <c r="BN97" s="16">
        <v>0</v>
      </c>
      <c r="BO97" s="578">
        <v>93880.82</v>
      </c>
      <c r="BP97" s="256">
        <v>252156.74640440292</v>
      </c>
      <c r="BQ97" s="16">
        <v>250279.27</v>
      </c>
      <c r="BR97" s="578">
        <v>248214.81</v>
      </c>
      <c r="BS97" s="571">
        <f t="shared" si="106"/>
        <v>-8.2486256252864727E-3</v>
      </c>
      <c r="BT97" s="262">
        <f t="shared" si="33"/>
        <v>0.21966523246247016</v>
      </c>
      <c r="BU97" s="32">
        <f t="shared" si="34"/>
        <v>0.21753807410960549</v>
      </c>
      <c r="BV97" s="32">
        <f t="shared" si="35"/>
        <v>2.8827166721918734E-2</v>
      </c>
      <c r="BW97" s="32">
        <f t="shared" si="36"/>
        <v>7.6822411787514533E-2</v>
      </c>
      <c r="BX97" s="32">
        <f t="shared" ref="BX97:BY99" si="125">BJ97/AZ97</f>
        <v>6.9073372400125649E-2</v>
      </c>
      <c r="BY97" s="32">
        <f t="shared" si="125"/>
        <v>3.6995646663360339E-2</v>
      </c>
      <c r="BZ97" s="32">
        <f t="shared" si="122"/>
        <v>5.0974324417360176E-2</v>
      </c>
      <c r="CA97" s="118">
        <f>BM97/BC97</f>
        <v>4.1432608771501345E-2</v>
      </c>
      <c r="CB97" s="32">
        <f t="shared" si="46"/>
        <v>0</v>
      </c>
      <c r="CC97" s="33">
        <f t="shared" si="99"/>
        <v>0.11678177370385276</v>
      </c>
      <c r="CD97" s="194" t="s">
        <v>107</v>
      </c>
      <c r="CE97" s="34">
        <f t="shared" ref="CE97:CJ97" si="126">(BU97-BT97)*100</f>
        <v>-0.2127158352864672</v>
      </c>
      <c r="CF97" s="34">
        <f t="shared" si="126"/>
        <v>-18.871090738768675</v>
      </c>
      <c r="CG97" s="34">
        <f t="shared" si="126"/>
        <v>4.79952450655958</v>
      </c>
      <c r="CH97" s="34">
        <f t="shared" si="126"/>
        <v>-0.77490393873888841</v>
      </c>
      <c r="CI97" s="34">
        <f t="shared" si="126"/>
        <v>-3.207772573676531</v>
      </c>
      <c r="CJ97" s="34">
        <f t="shared" si="126"/>
        <v>1.3978677753999837</v>
      </c>
      <c r="CK97" s="119">
        <f>(CA97-BZ97)*100</f>
        <v>-0.95417156458588304</v>
      </c>
      <c r="CL97" s="34">
        <f t="shared" si="47"/>
        <v>-4.1432608771501345</v>
      </c>
      <c r="CM97" s="561">
        <f t="shared" si="100"/>
        <v>11.678177370385276</v>
      </c>
      <c r="CN97" s="262">
        <f t="shared" si="124"/>
        <v>9.1304347826086957E-2</v>
      </c>
      <c r="CO97" s="32">
        <f t="shared" si="124"/>
        <v>2.6809651474530832E-2</v>
      </c>
      <c r="CP97" s="32">
        <f t="shared" si="124"/>
        <v>2.0356234096692113E-2</v>
      </c>
      <c r="CQ97" s="32">
        <f>AA97/Q97</f>
        <v>0</v>
      </c>
      <c r="CR97" s="32">
        <f t="shared" si="123"/>
        <v>1.7283950617283949E-2</v>
      </c>
      <c r="CS97" s="118">
        <f>AC97/S97</f>
        <v>6.993006993006993E-3</v>
      </c>
      <c r="CT97" s="32">
        <f>AD97/T97</f>
        <v>7.556675062972292E-3</v>
      </c>
      <c r="CU97" s="33">
        <f t="shared" si="101"/>
        <v>1.4492753623188406E-2</v>
      </c>
      <c r="CV97" s="268">
        <f>AF97/S97</f>
        <v>0.2703962703962704</v>
      </c>
      <c r="CW97" s="32">
        <f>AG97/T97</f>
        <v>3.2745591939546598E-2</v>
      </c>
      <c r="CX97" s="33">
        <f t="shared" si="102"/>
        <v>7.4534161490683232E-2</v>
      </c>
      <c r="CY97" s="268">
        <f>AI97/S97</f>
        <v>0.28671328671328672</v>
      </c>
      <c r="CZ97" s="32">
        <f>AJ97/T97</f>
        <v>1.0075566750629723E-2</v>
      </c>
      <c r="DA97" s="33">
        <f t="shared" si="103"/>
        <v>1.4492753623188406E-2</v>
      </c>
      <c r="DB97" s="268">
        <f>(AC97+AF97+AI97)/S97</f>
        <v>0.5641025641025641</v>
      </c>
      <c r="DC97" s="32">
        <f>(AD97+AG97+AJ97)/T97</f>
        <v>5.0377833753148617E-2</v>
      </c>
      <c r="DD97" s="33">
        <f t="shared" si="104"/>
        <v>0.10351966873706005</v>
      </c>
      <c r="DE97" s="548">
        <f t="shared" si="107"/>
        <v>0</v>
      </c>
      <c r="DF97" s="548">
        <f t="shared" si="105"/>
        <v>0.21662468513853905</v>
      </c>
      <c r="DG97" s="262" t="s">
        <v>192</v>
      </c>
      <c r="DH97" s="33"/>
      <c r="DI97" s="31" t="s">
        <v>192</v>
      </c>
      <c r="DJ97" s="172"/>
      <c r="DK97" s="188"/>
      <c r="DL97" s="95" t="s">
        <v>192</v>
      </c>
      <c r="DM97" s="95"/>
      <c r="DN97" s="172" t="s">
        <v>192</v>
      </c>
      <c r="DO97" s="188" t="s">
        <v>192</v>
      </c>
      <c r="DP97" s="95"/>
      <c r="DQ97" s="95" t="s">
        <v>192</v>
      </c>
      <c r="DR97" s="172"/>
      <c r="DS97" s="188" t="s">
        <v>192</v>
      </c>
      <c r="DT97" s="95"/>
      <c r="DU97" s="95" t="s">
        <v>192</v>
      </c>
      <c r="DV97" s="172"/>
    </row>
    <row r="98" spans="1:126" s="8" customFormat="1" x14ac:dyDescent="0.25">
      <c r="A98" s="7"/>
      <c r="B98" s="21" t="s">
        <v>227</v>
      </c>
      <c r="C98" s="22">
        <v>3</v>
      </c>
      <c r="D98" s="23">
        <v>3</v>
      </c>
      <c r="E98" s="23">
        <v>3</v>
      </c>
      <c r="F98" s="23">
        <v>6</v>
      </c>
      <c r="G98" s="23"/>
      <c r="H98" s="51"/>
      <c r="I98" s="23"/>
      <c r="J98" s="24"/>
      <c r="K98" s="237"/>
      <c r="L98" s="23"/>
      <c r="M98" s="24"/>
      <c r="N98" s="242">
        <v>3</v>
      </c>
      <c r="O98" s="23">
        <v>3</v>
      </c>
      <c r="P98" s="23">
        <v>3</v>
      </c>
      <c r="Q98" s="23">
        <v>3</v>
      </c>
      <c r="R98" s="23"/>
      <c r="S98" s="51"/>
      <c r="T98" s="23"/>
      <c r="U98" s="24"/>
      <c r="V98" s="242">
        <v>0</v>
      </c>
      <c r="W98" s="23">
        <v>0</v>
      </c>
      <c r="X98" s="23">
        <v>0</v>
      </c>
      <c r="Y98" s="23">
        <v>0</v>
      </c>
      <c r="Z98" s="23">
        <v>0</v>
      </c>
      <c r="AA98" s="23">
        <v>0</v>
      </c>
      <c r="AB98" s="23"/>
      <c r="AC98" s="23"/>
      <c r="AD98" s="23"/>
      <c r="AE98" s="24"/>
      <c r="AF98" s="242"/>
      <c r="AG98" s="23"/>
      <c r="AH98" s="24"/>
      <c r="AI98" s="242"/>
      <c r="AJ98" s="23"/>
      <c r="AK98" s="24"/>
      <c r="AL98" s="242">
        <v>66.163539194426903</v>
      </c>
      <c r="AM98" s="23">
        <v>66.163539194426903</v>
      </c>
      <c r="AN98" s="23">
        <v>66.163539194426903</v>
      </c>
      <c r="AO98" s="23">
        <v>66.163539194426903</v>
      </c>
      <c r="AP98" s="23">
        <v>66.163539194426903</v>
      </c>
      <c r="AQ98" s="23">
        <v>66.163539194426903</v>
      </c>
      <c r="AR98" s="23"/>
      <c r="AS98" s="23"/>
      <c r="AT98" s="23"/>
      <c r="AU98" s="24"/>
      <c r="AV98" s="242"/>
      <c r="AW98" s="23"/>
      <c r="AX98" s="23">
        <v>30647.947365125983</v>
      </c>
      <c r="AY98" s="23">
        <v>28132.139259309854</v>
      </c>
      <c r="AZ98" s="23">
        <v>29573.238057836894</v>
      </c>
      <c r="BA98" s="23">
        <v>30721.424465427062</v>
      </c>
      <c r="BB98" s="23"/>
      <c r="BC98" s="23"/>
      <c r="BD98" s="23"/>
      <c r="BE98" s="24"/>
      <c r="BF98" s="242"/>
      <c r="BG98" s="23"/>
      <c r="BH98" s="23">
        <v>3023.5456827223525</v>
      </c>
      <c r="BI98" s="23">
        <v>3032.4101741025947</v>
      </c>
      <c r="BJ98" s="23">
        <v>6909.8496878219257</v>
      </c>
      <c r="BK98" s="23">
        <v>8589.9767218171783</v>
      </c>
      <c r="BL98" s="23"/>
      <c r="BM98" s="23"/>
      <c r="BN98" s="23"/>
      <c r="BO98" s="24"/>
      <c r="BP98" s="242"/>
      <c r="BQ98" s="23"/>
      <c r="BR98" s="24"/>
      <c r="BS98" s="555"/>
      <c r="BT98" s="242"/>
      <c r="BU98" s="23"/>
      <c r="BV98" s="23">
        <f t="shared" si="35"/>
        <v>9.8654100605863645E-2</v>
      </c>
      <c r="BW98" s="23">
        <f t="shared" si="36"/>
        <v>0.10779166654022125</v>
      </c>
      <c r="BX98" s="23">
        <f t="shared" si="125"/>
        <v>0.23365211730647192</v>
      </c>
      <c r="BY98" s="23">
        <f t="shared" si="125"/>
        <v>0.27960867281672019</v>
      </c>
      <c r="BZ98" s="23"/>
      <c r="CA98" s="23"/>
      <c r="CB98" s="23"/>
      <c r="CC98" s="24"/>
      <c r="CD98" s="242" t="s">
        <v>107</v>
      </c>
      <c r="CE98" s="23"/>
      <c r="CF98" s="23"/>
      <c r="CG98" s="23">
        <f t="shared" ref="CG98:CI99" si="127">(BW98-BV98)*100</f>
        <v>0.91375659343576054</v>
      </c>
      <c r="CH98" s="23">
        <f t="shared" si="127"/>
        <v>12.586045076625069</v>
      </c>
      <c r="CI98" s="23">
        <f t="shared" si="127"/>
        <v>4.5956555510248274</v>
      </c>
      <c r="CJ98" s="23"/>
      <c r="CK98" s="23"/>
      <c r="CL98" s="23"/>
      <c r="CM98" s="24">
        <f t="shared" si="100"/>
        <v>0</v>
      </c>
      <c r="CN98" s="242">
        <f t="shared" si="124"/>
        <v>0</v>
      </c>
      <c r="CO98" s="23">
        <f t="shared" si="124"/>
        <v>0</v>
      </c>
      <c r="CP98" s="23">
        <f t="shared" si="124"/>
        <v>0</v>
      </c>
      <c r="CQ98" s="23">
        <f>AA98/Q98</f>
        <v>0</v>
      </c>
      <c r="CR98" s="23"/>
      <c r="CS98" s="23"/>
      <c r="CT98" s="23"/>
      <c r="CU98" s="24"/>
      <c r="CV98" s="242"/>
      <c r="CW98" s="23"/>
      <c r="CX98" s="24"/>
      <c r="CY98" s="242"/>
      <c r="CZ98" s="23"/>
      <c r="DA98" s="24"/>
      <c r="DB98" s="242"/>
      <c r="DC98" s="23"/>
      <c r="DD98" s="24"/>
      <c r="DE98" s="555"/>
      <c r="DF98" s="555"/>
      <c r="DG98" s="261"/>
      <c r="DH98" s="28" t="s">
        <v>192</v>
      </c>
      <c r="DI98" s="26"/>
      <c r="DJ98" s="171"/>
      <c r="DK98" s="187"/>
      <c r="DL98" s="165"/>
      <c r="DM98" s="165"/>
      <c r="DN98" s="171"/>
      <c r="DO98" s="187"/>
      <c r="DP98" s="165"/>
      <c r="DQ98" s="165"/>
      <c r="DR98" s="171"/>
      <c r="DS98" s="187"/>
      <c r="DT98" s="165"/>
      <c r="DU98" s="165"/>
      <c r="DV98" s="171"/>
    </row>
    <row r="99" spans="1:126" s="11" customFormat="1" x14ac:dyDescent="0.25">
      <c r="A99" s="10"/>
      <c r="B99" s="35" t="s">
        <v>228</v>
      </c>
      <c r="C99" s="36">
        <v>4</v>
      </c>
      <c r="D99" s="37">
        <v>4</v>
      </c>
      <c r="E99" s="37">
        <v>4</v>
      </c>
      <c r="F99" s="37">
        <v>4</v>
      </c>
      <c r="G99" s="37"/>
      <c r="H99" s="76"/>
      <c r="I99" s="37"/>
      <c r="J99" s="38"/>
      <c r="K99" s="239"/>
      <c r="L99" s="37"/>
      <c r="M99" s="38"/>
      <c r="N99" s="195">
        <v>59</v>
      </c>
      <c r="O99" s="37">
        <v>64</v>
      </c>
      <c r="P99" s="37">
        <v>70</v>
      </c>
      <c r="Q99" s="37">
        <v>51</v>
      </c>
      <c r="R99" s="37"/>
      <c r="S99" s="76"/>
      <c r="T99" s="37"/>
      <c r="U99" s="38"/>
      <c r="V99" s="195">
        <v>0</v>
      </c>
      <c r="W99" s="37">
        <v>0</v>
      </c>
      <c r="X99" s="37">
        <v>0</v>
      </c>
      <c r="Y99" s="37">
        <v>0</v>
      </c>
      <c r="Z99" s="37">
        <v>0</v>
      </c>
      <c r="AA99" s="37">
        <v>0</v>
      </c>
      <c r="AB99" s="37"/>
      <c r="AC99" s="76"/>
      <c r="AD99" s="37"/>
      <c r="AE99" s="38"/>
      <c r="AF99" s="239"/>
      <c r="AG99" s="37"/>
      <c r="AH99" s="38"/>
      <c r="AI99" s="239"/>
      <c r="AJ99" s="37"/>
      <c r="AK99" s="38"/>
      <c r="AL99" s="248" t="s">
        <v>307</v>
      </c>
      <c r="AM99" s="37" t="s">
        <v>275</v>
      </c>
      <c r="AN99" s="39" t="s">
        <v>295</v>
      </c>
      <c r="AO99" s="39" t="s">
        <v>295</v>
      </c>
      <c r="AP99" s="39" t="s">
        <v>295</v>
      </c>
      <c r="AQ99" s="39" t="s">
        <v>271</v>
      </c>
      <c r="AR99" s="78"/>
      <c r="AS99" s="39"/>
      <c r="AT99" s="39"/>
      <c r="AU99" s="587"/>
      <c r="AV99" s="252">
        <v>18668.078155502815</v>
      </c>
      <c r="AW99" s="226">
        <v>19040.870569888619</v>
      </c>
      <c r="AX99" s="226">
        <v>19319.753444772654</v>
      </c>
      <c r="AY99" s="226">
        <v>21385.763313811534</v>
      </c>
      <c r="AZ99" s="226">
        <v>23491.613593548129</v>
      </c>
      <c r="BA99" s="226">
        <v>27413.50362263163</v>
      </c>
      <c r="BB99" s="108"/>
      <c r="BC99" s="226"/>
      <c r="BD99" s="226"/>
      <c r="BE99" s="567"/>
      <c r="BF99" s="252">
        <v>1287.698988622717</v>
      </c>
      <c r="BG99" s="226">
        <v>2758.9484408170701</v>
      </c>
      <c r="BH99" s="226">
        <v>3127.4722397709747</v>
      </c>
      <c r="BI99" s="226">
        <v>4301.3414835430649</v>
      </c>
      <c r="BJ99" s="226">
        <v>10635.966784480453</v>
      </c>
      <c r="BK99" s="226">
        <v>9897.2686552723098</v>
      </c>
      <c r="BL99" s="226"/>
      <c r="BM99" s="108"/>
      <c r="BN99" s="226"/>
      <c r="BO99" s="567"/>
      <c r="BP99" s="257"/>
      <c r="BQ99" s="226"/>
      <c r="BR99" s="567"/>
      <c r="BS99" s="572"/>
      <c r="BT99" s="263">
        <f t="shared" si="33"/>
        <v>6.8978658536585358E-2</v>
      </c>
      <c r="BU99" s="41">
        <f t="shared" si="34"/>
        <v>0.14489612912868033</v>
      </c>
      <c r="BV99" s="41">
        <f t="shared" si="35"/>
        <v>0.16187951097363382</v>
      </c>
      <c r="BW99" s="41">
        <f t="shared" si="36"/>
        <v>0.20113107119095142</v>
      </c>
      <c r="BX99" s="41">
        <f t="shared" si="125"/>
        <v>0.45275590551181111</v>
      </c>
      <c r="BY99" s="41">
        <f t="shared" si="125"/>
        <v>0.36103625393951727</v>
      </c>
      <c r="BZ99" s="41"/>
      <c r="CA99" s="103"/>
      <c r="CB99" s="41"/>
      <c r="CC99" s="42"/>
      <c r="CD99" s="195" t="s">
        <v>107</v>
      </c>
      <c r="CE99" s="43">
        <f>(BU99-BT99)*100</f>
        <v>7.5917470592094976</v>
      </c>
      <c r="CF99" s="43">
        <f>(BV99-BU99)*100</f>
        <v>1.6983381844953489</v>
      </c>
      <c r="CG99" s="43">
        <f t="shared" si="127"/>
        <v>3.9251560217317598</v>
      </c>
      <c r="CH99" s="43">
        <f t="shared" si="127"/>
        <v>25.16248343208597</v>
      </c>
      <c r="CI99" s="43">
        <f t="shared" si="127"/>
        <v>-9.1719651572293834</v>
      </c>
      <c r="CJ99" s="43"/>
      <c r="CK99" s="110"/>
      <c r="CL99" s="43"/>
      <c r="CM99" s="562">
        <f t="shared" si="100"/>
        <v>0</v>
      </c>
      <c r="CN99" s="263">
        <f t="shared" si="124"/>
        <v>0</v>
      </c>
      <c r="CO99" s="41">
        <f t="shared" si="124"/>
        <v>0</v>
      </c>
      <c r="CP99" s="41">
        <f t="shared" si="124"/>
        <v>0</v>
      </c>
      <c r="CQ99" s="41">
        <f>AA99/Q99</f>
        <v>0</v>
      </c>
      <c r="CR99" s="41"/>
      <c r="CS99" s="103"/>
      <c r="CT99" s="41"/>
      <c r="CU99" s="42"/>
      <c r="CV99" s="269"/>
      <c r="CW99" s="41"/>
      <c r="CX99" s="42"/>
      <c r="CY99" s="269"/>
      <c r="CZ99" s="41"/>
      <c r="DA99" s="42"/>
      <c r="DB99" s="269"/>
      <c r="DC99" s="41"/>
      <c r="DD99" s="42"/>
      <c r="DE99" s="549"/>
      <c r="DF99" s="549"/>
      <c r="DG99" s="263"/>
      <c r="DH99" s="42" t="s">
        <v>192</v>
      </c>
      <c r="DI99" s="140"/>
      <c r="DJ99" s="173"/>
      <c r="DK99" s="189"/>
      <c r="DL99" s="94"/>
      <c r="DM99" s="94"/>
      <c r="DN99" s="173"/>
      <c r="DO99" s="189"/>
      <c r="DP99" s="94"/>
      <c r="DQ99" s="94"/>
      <c r="DR99" s="173"/>
      <c r="DS99" s="189"/>
      <c r="DT99" s="94"/>
      <c r="DU99" s="94"/>
      <c r="DV99" s="173"/>
    </row>
    <row r="100" spans="1:126" s="11" customFormat="1" x14ac:dyDescent="0.25">
      <c r="A100" s="10"/>
      <c r="B100" s="35" t="s">
        <v>154</v>
      </c>
      <c r="C100" s="36"/>
      <c r="D100" s="37"/>
      <c r="E100" s="37"/>
      <c r="F100" s="37">
        <v>1</v>
      </c>
      <c r="G100" s="37"/>
      <c r="H100" s="76"/>
      <c r="I100" s="37"/>
      <c r="J100" s="38"/>
      <c r="K100" s="239"/>
      <c r="L100" s="37"/>
      <c r="M100" s="38"/>
      <c r="N100" s="195"/>
      <c r="O100" s="37"/>
      <c r="P100" s="37"/>
      <c r="Q100" s="37">
        <v>4</v>
      </c>
      <c r="R100" s="37"/>
      <c r="S100" s="76"/>
      <c r="T100" s="37"/>
      <c r="U100" s="38"/>
      <c r="V100" s="195"/>
      <c r="W100" s="37"/>
      <c r="X100" s="37"/>
      <c r="Y100" s="37"/>
      <c r="Z100" s="37"/>
      <c r="AA100" s="37">
        <v>0</v>
      </c>
      <c r="AB100" s="37"/>
      <c r="AC100" s="76"/>
      <c r="AD100" s="37"/>
      <c r="AE100" s="38"/>
      <c r="AF100" s="239"/>
      <c r="AG100" s="37"/>
      <c r="AH100" s="38"/>
      <c r="AI100" s="239"/>
      <c r="AJ100" s="37"/>
      <c r="AK100" s="38"/>
      <c r="AL100" s="248"/>
      <c r="AM100" s="37"/>
      <c r="AN100" s="39"/>
      <c r="AO100" s="39"/>
      <c r="AP100" s="39"/>
      <c r="AQ100" s="39"/>
      <c r="AR100" s="78"/>
      <c r="AS100" s="39"/>
      <c r="AT100" s="39"/>
      <c r="AU100" s="587"/>
      <c r="AV100" s="252"/>
      <c r="AW100" s="226"/>
      <c r="AX100" s="226"/>
      <c r="AY100" s="226"/>
      <c r="AZ100" s="226"/>
      <c r="BA100" s="226">
        <v>1390.8856523298102</v>
      </c>
      <c r="BB100" s="108"/>
      <c r="BC100" s="226"/>
      <c r="BD100" s="226"/>
      <c r="BE100" s="567"/>
      <c r="BF100" s="252"/>
      <c r="BG100" s="226"/>
      <c r="BH100" s="226"/>
      <c r="BI100" s="226"/>
      <c r="BJ100" s="226"/>
      <c r="BK100" s="226">
        <v>72.253430543935437</v>
      </c>
      <c r="BL100" s="226"/>
      <c r="BM100" s="108"/>
      <c r="BN100" s="226"/>
      <c r="BO100" s="567"/>
      <c r="BP100" s="257"/>
      <c r="BQ100" s="226"/>
      <c r="BR100" s="567"/>
      <c r="BS100" s="572"/>
      <c r="BT100" s="263"/>
      <c r="BU100" s="41"/>
      <c r="BV100" s="41"/>
      <c r="BW100" s="41"/>
      <c r="BX100" s="41"/>
      <c r="BY100" s="41">
        <f>BK100/BA100</f>
        <v>5.1947786234552748E-2</v>
      </c>
      <c r="BZ100" s="41"/>
      <c r="CA100" s="103"/>
      <c r="CB100" s="41"/>
      <c r="CC100" s="42"/>
      <c r="CD100" s="195"/>
      <c r="CE100" s="43"/>
      <c r="CF100" s="43"/>
      <c r="CG100" s="43"/>
      <c r="CH100" s="43"/>
      <c r="CI100" s="43"/>
      <c r="CJ100" s="43"/>
      <c r="CK100" s="110"/>
      <c r="CL100" s="43"/>
      <c r="CM100" s="562">
        <f t="shared" si="100"/>
        <v>0</v>
      </c>
      <c r="CN100" s="263"/>
      <c r="CO100" s="41"/>
      <c r="CP100" s="41"/>
      <c r="CQ100" s="41">
        <f>AA100/Q100</f>
        <v>0</v>
      </c>
      <c r="CR100" s="41"/>
      <c r="CS100" s="103"/>
      <c r="CT100" s="41"/>
      <c r="CU100" s="42"/>
      <c r="CV100" s="269"/>
      <c r="CW100" s="41"/>
      <c r="CX100" s="42"/>
      <c r="CY100" s="269"/>
      <c r="CZ100" s="41"/>
      <c r="DA100" s="42"/>
      <c r="DB100" s="269"/>
      <c r="DC100" s="41"/>
      <c r="DD100" s="42"/>
      <c r="DE100" s="549"/>
      <c r="DF100" s="549"/>
      <c r="DG100" s="263"/>
      <c r="DH100" s="42" t="s">
        <v>192</v>
      </c>
      <c r="DI100" s="140"/>
      <c r="DJ100" s="173"/>
      <c r="DK100" s="189"/>
      <c r="DL100" s="94"/>
      <c r="DM100" s="94"/>
      <c r="DN100" s="173"/>
      <c r="DO100" s="189"/>
      <c r="DP100" s="94"/>
      <c r="DQ100" s="94"/>
      <c r="DR100" s="173"/>
      <c r="DS100" s="189"/>
      <c r="DT100" s="94"/>
      <c r="DU100" s="94"/>
      <c r="DV100" s="173"/>
    </row>
    <row r="101" spans="1:126" s="17" customFormat="1" x14ac:dyDescent="0.25">
      <c r="A101" s="328">
        <v>51</v>
      </c>
      <c r="B101" s="35" t="s">
        <v>345</v>
      </c>
      <c r="C101" s="36"/>
      <c r="D101" s="37">
        <v>20</v>
      </c>
      <c r="E101" s="37">
        <v>22</v>
      </c>
      <c r="F101" s="37"/>
      <c r="G101" s="37"/>
      <c r="H101" s="76">
        <v>24</v>
      </c>
      <c r="I101" s="37">
        <v>24</v>
      </c>
      <c r="J101" s="38">
        <v>21</v>
      </c>
      <c r="K101" s="239">
        <v>8</v>
      </c>
      <c r="L101" s="37">
        <v>17</v>
      </c>
      <c r="M101" s="38">
        <v>14</v>
      </c>
      <c r="N101" s="195">
        <v>10</v>
      </c>
      <c r="O101" s="37">
        <v>28</v>
      </c>
      <c r="P101" s="37">
        <v>56</v>
      </c>
      <c r="Q101" s="37"/>
      <c r="R101" s="37"/>
      <c r="S101" s="76">
        <v>102</v>
      </c>
      <c r="T101" s="37">
        <v>119</v>
      </c>
      <c r="U101" s="38">
        <v>79</v>
      </c>
      <c r="V101" s="195">
        <v>1</v>
      </c>
      <c r="W101" s="37">
        <v>3</v>
      </c>
      <c r="X101" s="37">
        <v>4</v>
      </c>
      <c r="Y101" s="37">
        <v>0</v>
      </c>
      <c r="Z101" s="37">
        <v>10</v>
      </c>
      <c r="AA101" s="37"/>
      <c r="AB101" s="37"/>
      <c r="AC101" s="76">
        <v>3</v>
      </c>
      <c r="AD101" s="37">
        <v>11</v>
      </c>
      <c r="AE101" s="38">
        <v>0</v>
      </c>
      <c r="AF101" s="239">
        <v>0</v>
      </c>
      <c r="AG101" s="37">
        <v>19</v>
      </c>
      <c r="AH101" s="38">
        <v>19</v>
      </c>
      <c r="AI101" s="239">
        <v>15</v>
      </c>
      <c r="AJ101" s="37">
        <v>37</v>
      </c>
      <c r="AK101" s="38">
        <v>47</v>
      </c>
      <c r="AL101" s="248">
        <v>38.844400430276437</v>
      </c>
      <c r="AM101" s="39">
        <v>38.844400430276437</v>
      </c>
      <c r="AN101" s="39">
        <v>62.876705311865038</v>
      </c>
      <c r="AO101" s="39">
        <v>75.255690064370725</v>
      </c>
      <c r="AP101" s="39">
        <v>76.707019311216214</v>
      </c>
      <c r="AQ101" s="39"/>
      <c r="AR101" s="78"/>
      <c r="AS101" s="39">
        <v>76.707019311216214</v>
      </c>
      <c r="AT101" s="39">
        <v>76.709999999999994</v>
      </c>
      <c r="AU101" s="587">
        <v>76.709999999999994</v>
      </c>
      <c r="AV101" s="252">
        <v>52324.687964211931</v>
      </c>
      <c r="AW101" s="226">
        <v>115165.82148081115</v>
      </c>
      <c r="AX101" s="226">
        <v>111278.53569416224</v>
      </c>
      <c r="AY101" s="226">
        <v>154659.05145673617</v>
      </c>
      <c r="AZ101" s="226">
        <v>132152.06515614595</v>
      </c>
      <c r="BA101" s="226"/>
      <c r="BB101" s="108"/>
      <c r="BC101" s="226">
        <v>314165.82717229839</v>
      </c>
      <c r="BD101" s="226">
        <v>117786</v>
      </c>
      <c r="BE101" s="567">
        <v>437935</v>
      </c>
      <c r="BF101" s="252">
        <v>2740.4511072788432</v>
      </c>
      <c r="BG101" s="226">
        <v>5089.6124666336564</v>
      </c>
      <c r="BH101" s="226">
        <v>7430.236595124672</v>
      </c>
      <c r="BI101" s="226">
        <v>9154.7572296116705</v>
      </c>
      <c r="BJ101" s="226">
        <v>29190.215195132641</v>
      </c>
      <c r="BK101" s="226"/>
      <c r="BL101" s="226"/>
      <c r="BM101" s="108">
        <v>37643.496622102321</v>
      </c>
      <c r="BN101" s="226">
        <v>45707</v>
      </c>
      <c r="BO101" s="567">
        <v>30655</v>
      </c>
      <c r="BP101" s="257">
        <v>213309.82749102169</v>
      </c>
      <c r="BQ101" s="226">
        <v>60103</v>
      </c>
      <c r="BR101" s="567">
        <v>109857</v>
      </c>
      <c r="BS101" s="549">
        <f t="shared" si="106"/>
        <v>0.82781225562783889</v>
      </c>
      <c r="BT101" s="263">
        <f>BF101/AV101</f>
        <v>5.2373959862946649E-2</v>
      </c>
      <c r="BU101" s="41">
        <f>BG101/AW101</f>
        <v>4.4193775559371873E-2</v>
      </c>
      <c r="BV101" s="41">
        <f>BH101/AX101</f>
        <v>6.6771516616159682E-2</v>
      </c>
      <c r="BW101" s="41">
        <f>BI101/AY101</f>
        <v>5.9193155158930956E-2</v>
      </c>
      <c r="BX101" s="41">
        <f>BJ101/AZ101</f>
        <v>0.22088353413654618</v>
      </c>
      <c r="BY101" s="41"/>
      <c r="BZ101" s="41"/>
      <c r="CA101" s="103">
        <f>BM101/BC101</f>
        <v>0.11982046857520709</v>
      </c>
      <c r="CB101" s="41">
        <f t="shared" si="46"/>
        <v>0.3880512115191958</v>
      </c>
      <c r="CC101" s="42">
        <f t="shared" si="99"/>
        <v>6.9998972450249469E-2</v>
      </c>
      <c r="CD101" s="195" t="s">
        <v>107</v>
      </c>
      <c r="CE101" s="43">
        <f>(BU101-BT101)*100</f>
        <v>-0.81801843035747768</v>
      </c>
      <c r="CF101" s="43">
        <f>(BV101-BU101)*100</f>
        <v>2.2577741056787808</v>
      </c>
      <c r="CG101" s="43">
        <f>(BW101-BV101)*100</f>
        <v>-0.75783614572287261</v>
      </c>
      <c r="CH101" s="43">
        <f>(BX101-BW101)*100</f>
        <v>16.169037897761523</v>
      </c>
      <c r="CI101" s="43"/>
      <c r="CJ101" s="43"/>
      <c r="CK101" s="110"/>
      <c r="CL101" s="43">
        <f t="shared" si="47"/>
        <v>26.823074294398875</v>
      </c>
      <c r="CM101" s="562">
        <f t="shared" si="100"/>
        <v>-31.805223906894632</v>
      </c>
      <c r="CN101" s="563">
        <f>X101/N101</f>
        <v>0.4</v>
      </c>
      <c r="CO101" s="41">
        <f>Y101/O101</f>
        <v>0</v>
      </c>
      <c r="CP101" s="41">
        <f>Z101/P101</f>
        <v>0.17857142857142858</v>
      </c>
      <c r="CQ101" s="41"/>
      <c r="CR101" s="41"/>
      <c r="CS101" s="103">
        <f>AC101/S101</f>
        <v>2.9411764705882353E-2</v>
      </c>
      <c r="CT101" s="41">
        <f>AD101/T101</f>
        <v>9.2436974789915971E-2</v>
      </c>
      <c r="CU101" s="42">
        <f t="shared" si="101"/>
        <v>0</v>
      </c>
      <c r="CV101" s="263">
        <f>AF101/S101</f>
        <v>0</v>
      </c>
      <c r="CW101" s="41">
        <f>AG101/T101</f>
        <v>0.15966386554621848</v>
      </c>
      <c r="CX101" s="42">
        <f t="shared" si="102"/>
        <v>0.24050632911392406</v>
      </c>
      <c r="CY101" s="263">
        <f>AI101/S101</f>
        <v>0.14705882352941177</v>
      </c>
      <c r="CZ101" s="41">
        <f>AJ101/T101</f>
        <v>0.31092436974789917</v>
      </c>
      <c r="DA101" s="42">
        <f t="shared" si="103"/>
        <v>0.59493670886075944</v>
      </c>
      <c r="DB101" s="269">
        <f>(AC101+AF101+AI101)/S101</f>
        <v>0.17647058823529413</v>
      </c>
      <c r="DC101" s="41">
        <f>(AD101+AG101+AJ101)/T101</f>
        <v>0.56302521008403361</v>
      </c>
      <c r="DD101" s="42">
        <f t="shared" si="104"/>
        <v>0.83544303797468356</v>
      </c>
      <c r="DE101" s="549">
        <f t="shared" si="107"/>
        <v>0</v>
      </c>
      <c r="DF101" s="549">
        <f t="shared" si="105"/>
        <v>-0.33613445378151263</v>
      </c>
      <c r="DG101" s="263"/>
      <c r="DH101" s="42"/>
      <c r="DI101" s="140"/>
      <c r="DJ101" s="38"/>
      <c r="DK101" s="195"/>
      <c r="DL101" s="37" t="s">
        <v>192</v>
      </c>
      <c r="DM101" s="37" t="s">
        <v>192</v>
      </c>
      <c r="DN101" s="38"/>
      <c r="DO101" s="195"/>
      <c r="DP101" s="37" t="s">
        <v>192</v>
      </c>
      <c r="DQ101" s="37" t="s">
        <v>192</v>
      </c>
      <c r="DR101" s="38"/>
      <c r="DS101" s="195"/>
      <c r="DT101" s="37" t="s">
        <v>192</v>
      </c>
      <c r="DU101" s="37" t="s">
        <v>192</v>
      </c>
      <c r="DV101" s="38"/>
    </row>
    <row r="102" spans="1:126" s="17" customFormat="1" x14ac:dyDescent="0.25">
      <c r="A102" s="328"/>
      <c r="B102" s="35" t="s">
        <v>346</v>
      </c>
      <c r="C102" s="36"/>
      <c r="D102" s="37"/>
      <c r="E102" s="37"/>
      <c r="F102" s="37"/>
      <c r="G102" s="37"/>
      <c r="H102" s="76"/>
      <c r="I102" s="37">
        <v>0</v>
      </c>
      <c r="J102" s="38">
        <v>0</v>
      </c>
      <c r="K102" s="239"/>
      <c r="L102" s="37">
        <v>10</v>
      </c>
      <c r="M102" s="38">
        <v>8</v>
      </c>
      <c r="N102" s="195"/>
      <c r="O102" s="37"/>
      <c r="P102" s="37"/>
      <c r="Q102" s="37"/>
      <c r="R102" s="37"/>
      <c r="S102" s="76"/>
      <c r="T102" s="37">
        <v>72</v>
      </c>
      <c r="U102" s="38">
        <v>69</v>
      </c>
      <c r="V102" s="195"/>
      <c r="W102" s="37"/>
      <c r="X102" s="37"/>
      <c r="Y102" s="37"/>
      <c r="Z102" s="37"/>
      <c r="AA102" s="37"/>
      <c r="AB102" s="37"/>
      <c r="AC102" s="76"/>
      <c r="AD102" s="37">
        <v>0</v>
      </c>
      <c r="AE102" s="38">
        <v>0</v>
      </c>
      <c r="AF102" s="239"/>
      <c r="AG102" s="37">
        <v>60</v>
      </c>
      <c r="AH102" s="38">
        <v>55</v>
      </c>
      <c r="AI102" s="239"/>
      <c r="AJ102" s="37">
        <v>6</v>
      </c>
      <c r="AK102" s="38">
        <v>6</v>
      </c>
      <c r="AL102" s="248"/>
      <c r="AM102" s="39"/>
      <c r="AN102" s="39"/>
      <c r="AO102" s="39"/>
      <c r="AP102" s="39"/>
      <c r="AQ102" s="39"/>
      <c r="AR102" s="78"/>
      <c r="AS102" s="39"/>
      <c r="AT102" s="39" t="s">
        <v>347</v>
      </c>
      <c r="AU102" s="587" t="s">
        <v>391</v>
      </c>
      <c r="AV102" s="252"/>
      <c r="AW102" s="226"/>
      <c r="AX102" s="226"/>
      <c r="AY102" s="226"/>
      <c r="AZ102" s="226"/>
      <c r="BA102" s="226"/>
      <c r="BB102" s="108"/>
      <c r="BC102" s="226"/>
      <c r="BD102" s="226">
        <v>61376</v>
      </c>
      <c r="BE102" s="567">
        <v>71070</v>
      </c>
      <c r="BF102" s="252"/>
      <c r="BG102" s="226"/>
      <c r="BH102" s="226"/>
      <c r="BI102" s="226"/>
      <c r="BJ102" s="226"/>
      <c r="BK102" s="226"/>
      <c r="BL102" s="226"/>
      <c r="BM102" s="108"/>
      <c r="BN102" s="226">
        <v>7654</v>
      </c>
      <c r="BO102" s="567">
        <v>11713</v>
      </c>
      <c r="BP102" s="257"/>
      <c r="BQ102" s="226">
        <v>90126</v>
      </c>
      <c r="BR102" s="567">
        <v>79921</v>
      </c>
      <c r="BS102" s="549">
        <f t="shared" si="106"/>
        <v>-0.11323036637596254</v>
      </c>
      <c r="BT102" s="263"/>
      <c r="BU102" s="41"/>
      <c r="BV102" s="41"/>
      <c r="BW102" s="41"/>
      <c r="BX102" s="41"/>
      <c r="BY102" s="41"/>
      <c r="BZ102" s="41"/>
      <c r="CA102" s="103"/>
      <c r="CB102" s="41">
        <f t="shared" si="46"/>
        <v>0.12470672575599583</v>
      </c>
      <c r="CC102" s="42">
        <f t="shared" si="99"/>
        <v>0.16480934290136484</v>
      </c>
      <c r="CD102" s="195"/>
      <c r="CE102" s="43"/>
      <c r="CF102" s="43"/>
      <c r="CG102" s="43"/>
      <c r="CH102" s="43"/>
      <c r="CI102" s="43"/>
      <c r="CJ102" s="43"/>
      <c r="CK102" s="110"/>
      <c r="CL102" s="43"/>
      <c r="CM102" s="562">
        <f t="shared" si="100"/>
        <v>4.0102617145369015</v>
      </c>
      <c r="CN102" s="563"/>
      <c r="CO102" s="41"/>
      <c r="CP102" s="41"/>
      <c r="CQ102" s="41"/>
      <c r="CR102" s="41"/>
      <c r="CS102" s="103"/>
      <c r="CT102" s="41">
        <f>AD102/T102</f>
        <v>0</v>
      </c>
      <c r="CU102" s="42">
        <f t="shared" si="101"/>
        <v>0</v>
      </c>
      <c r="CV102" s="263"/>
      <c r="CW102" s="41">
        <f>AG102/T102</f>
        <v>0.83333333333333337</v>
      </c>
      <c r="CX102" s="42">
        <f t="shared" si="102"/>
        <v>0.79710144927536231</v>
      </c>
      <c r="CY102" s="263"/>
      <c r="CZ102" s="41">
        <f>AJ102/T102</f>
        <v>8.3333333333333329E-2</v>
      </c>
      <c r="DA102" s="42">
        <f t="shared" si="103"/>
        <v>8.6956521739130432E-2</v>
      </c>
      <c r="DB102" s="269"/>
      <c r="DC102" s="41">
        <f>(AD102+AG102+AJ102)/T102</f>
        <v>0.91666666666666663</v>
      </c>
      <c r="DD102" s="42">
        <f t="shared" si="104"/>
        <v>0.88405797101449279</v>
      </c>
      <c r="DE102" s="549"/>
      <c r="DF102" s="549">
        <f t="shared" si="105"/>
        <v>-4.1666666666666664E-2</v>
      </c>
      <c r="DG102" s="263"/>
      <c r="DH102" s="42"/>
      <c r="DI102" s="140"/>
      <c r="DJ102" s="38"/>
      <c r="DK102" s="195"/>
      <c r="DL102" s="37"/>
      <c r="DM102" s="37"/>
      <c r="DN102" s="38"/>
      <c r="DO102" s="195"/>
      <c r="DP102" s="37" t="s">
        <v>192</v>
      </c>
      <c r="DQ102" s="37"/>
      <c r="DR102" s="38" t="s">
        <v>192</v>
      </c>
      <c r="DS102" s="195"/>
      <c r="DT102" s="37" t="s">
        <v>192</v>
      </c>
      <c r="DU102" s="37"/>
      <c r="DV102" s="38" t="s">
        <v>192</v>
      </c>
    </row>
    <row r="103" spans="1:126" s="6" customFormat="1" x14ac:dyDescent="0.25">
      <c r="A103" s="327">
        <v>52</v>
      </c>
      <c r="B103" s="14" t="s">
        <v>156</v>
      </c>
      <c r="C103" s="2"/>
      <c r="D103" s="3"/>
      <c r="E103" s="3"/>
      <c r="F103" s="3">
        <v>4</v>
      </c>
      <c r="G103" s="3"/>
      <c r="H103" s="75">
        <v>4</v>
      </c>
      <c r="I103" s="3"/>
      <c r="J103" s="4">
        <v>4</v>
      </c>
      <c r="K103" s="238">
        <v>59</v>
      </c>
      <c r="L103" s="3"/>
      <c r="M103" s="4">
        <v>47</v>
      </c>
      <c r="N103" s="194"/>
      <c r="O103" s="3"/>
      <c r="P103" s="3"/>
      <c r="Q103" s="3">
        <v>922</v>
      </c>
      <c r="R103" s="3"/>
      <c r="S103" s="75">
        <v>324</v>
      </c>
      <c r="T103" s="3"/>
      <c r="U103" s="4">
        <v>205</v>
      </c>
      <c r="V103" s="194"/>
      <c r="W103" s="3"/>
      <c r="X103" s="3"/>
      <c r="Y103" s="3"/>
      <c r="Z103" s="3"/>
      <c r="AA103" s="3">
        <v>315</v>
      </c>
      <c r="AB103" s="3"/>
      <c r="AC103" s="75">
        <v>9</v>
      </c>
      <c r="AD103" s="3"/>
      <c r="AE103" s="4">
        <v>6</v>
      </c>
      <c r="AF103" s="238">
        <v>26</v>
      </c>
      <c r="AG103" s="3"/>
      <c r="AH103" s="4">
        <v>0</v>
      </c>
      <c r="AI103" s="238">
        <v>80</v>
      </c>
      <c r="AJ103" s="3"/>
      <c r="AK103" s="4">
        <v>18</v>
      </c>
      <c r="AL103" s="247"/>
      <c r="AM103" s="3"/>
      <c r="AN103" s="30"/>
      <c r="AO103" s="30"/>
      <c r="AP103" s="30"/>
      <c r="AQ103" s="30">
        <v>63.388939163692861</v>
      </c>
      <c r="AR103" s="79"/>
      <c r="AS103" s="30">
        <v>69.919920774497584</v>
      </c>
      <c r="AT103" s="30"/>
      <c r="AU103" s="584">
        <v>63.71</v>
      </c>
      <c r="AV103" s="251"/>
      <c r="AW103" s="16"/>
      <c r="AX103" s="16"/>
      <c r="AY103" s="16"/>
      <c r="AZ103" s="16"/>
      <c r="BA103" s="16">
        <v>1053881.3097250443</v>
      </c>
      <c r="BB103" s="117"/>
      <c r="BC103" s="16">
        <v>1281472.6865527232</v>
      </c>
      <c r="BD103" s="16"/>
      <c r="BE103" s="578">
        <v>1220972</v>
      </c>
      <c r="BF103" s="251"/>
      <c r="BG103" s="16"/>
      <c r="BH103" s="16"/>
      <c r="BI103" s="16"/>
      <c r="BJ103" s="16"/>
      <c r="BK103" s="16">
        <v>91403.86224324278</v>
      </c>
      <c r="BL103" s="16"/>
      <c r="BM103" s="117">
        <v>85944.601908924815</v>
      </c>
      <c r="BN103" s="16"/>
      <c r="BO103" s="578">
        <v>27399</v>
      </c>
      <c r="BP103" s="256">
        <v>362490.22487066092</v>
      </c>
      <c r="BQ103" s="16"/>
      <c r="BR103" s="578">
        <v>294823</v>
      </c>
      <c r="BS103" s="571"/>
      <c r="BT103" s="262"/>
      <c r="BU103" s="32"/>
      <c r="BV103" s="32"/>
      <c r="BW103" s="32"/>
      <c r="BX103" s="32"/>
      <c r="BY103" s="32">
        <f>BK103/BA103</f>
        <v>8.6730698608830897E-2</v>
      </c>
      <c r="BZ103" s="32"/>
      <c r="CA103" s="118">
        <f>BM103/BC103</f>
        <v>6.7067057152910156E-2</v>
      </c>
      <c r="CB103" s="32"/>
      <c r="CC103" s="33">
        <f t="shared" si="99"/>
        <v>2.2440318041691373E-2</v>
      </c>
      <c r="CD103" s="194" t="s">
        <v>107</v>
      </c>
      <c r="CE103" s="34"/>
      <c r="CF103" s="34"/>
      <c r="CG103" s="34"/>
      <c r="CH103" s="34"/>
      <c r="CI103" s="34"/>
      <c r="CJ103" s="34"/>
      <c r="CK103" s="119"/>
      <c r="CL103" s="34"/>
      <c r="CM103" s="561">
        <f t="shared" si="100"/>
        <v>2.2440318041691372</v>
      </c>
      <c r="CN103" s="262"/>
      <c r="CO103" s="32"/>
      <c r="CP103" s="32"/>
      <c r="CQ103" s="32">
        <f>AA103/Q103</f>
        <v>0.34164859002169196</v>
      </c>
      <c r="CR103" s="32"/>
      <c r="CS103" s="118">
        <f>AC103/S103</f>
        <v>2.7777777777777776E-2</v>
      </c>
      <c r="CT103" s="32"/>
      <c r="CU103" s="33">
        <f t="shared" si="101"/>
        <v>2.9268292682926831E-2</v>
      </c>
      <c r="CV103" s="268">
        <f>AF103/S103</f>
        <v>8.0246913580246909E-2</v>
      </c>
      <c r="CW103" s="32"/>
      <c r="CX103" s="33">
        <f t="shared" si="102"/>
        <v>0</v>
      </c>
      <c r="CY103" s="268">
        <f>AI103/S103</f>
        <v>0.24691358024691357</v>
      </c>
      <c r="CZ103" s="32"/>
      <c r="DA103" s="33">
        <f t="shared" si="103"/>
        <v>8.7804878048780483E-2</v>
      </c>
      <c r="DB103" s="268">
        <f>(AC103+AF103+AI103)/S103</f>
        <v>0.35493827160493829</v>
      </c>
      <c r="DC103" s="32"/>
      <c r="DD103" s="33">
        <f t="shared" si="104"/>
        <v>0.11707317073170732</v>
      </c>
      <c r="DE103" s="548"/>
      <c r="DF103" s="548"/>
      <c r="DG103" s="262" t="s">
        <v>192</v>
      </c>
      <c r="DH103" s="33"/>
      <c r="DI103" s="31"/>
      <c r="DJ103" s="172"/>
      <c r="DK103" s="188" t="s">
        <v>192</v>
      </c>
      <c r="DL103" s="95"/>
      <c r="DM103" s="95" t="s">
        <v>192</v>
      </c>
      <c r="DN103" s="172"/>
      <c r="DO103" s="188"/>
      <c r="DP103" s="95"/>
      <c r="DQ103" s="95"/>
      <c r="DR103" s="172"/>
      <c r="DS103" s="188" t="s">
        <v>192</v>
      </c>
      <c r="DT103" s="95"/>
      <c r="DU103" s="95" t="s">
        <v>192</v>
      </c>
      <c r="DV103" s="172"/>
    </row>
    <row r="104" spans="1:126" s="19" customFormat="1" x14ac:dyDescent="0.25">
      <c r="A104" s="327"/>
      <c r="B104" s="14" t="s">
        <v>133</v>
      </c>
      <c r="C104" s="2">
        <v>5</v>
      </c>
      <c r="D104" s="3">
        <v>5</v>
      </c>
      <c r="E104" s="3">
        <v>6</v>
      </c>
      <c r="F104" s="3">
        <v>75</v>
      </c>
      <c r="G104" s="3"/>
      <c r="H104" s="75">
        <v>71</v>
      </c>
      <c r="I104" s="3">
        <v>6</v>
      </c>
      <c r="J104" s="4"/>
      <c r="K104" s="238">
        <v>7</v>
      </c>
      <c r="L104" s="3">
        <v>73</v>
      </c>
      <c r="M104" s="4"/>
      <c r="N104" s="194"/>
      <c r="O104" s="3">
        <v>78</v>
      </c>
      <c r="P104" s="3">
        <v>61</v>
      </c>
      <c r="Q104" s="3">
        <v>69</v>
      </c>
      <c r="R104" s="3"/>
      <c r="S104" s="75">
        <v>300</v>
      </c>
      <c r="T104" s="3">
        <v>417</v>
      </c>
      <c r="U104" s="4"/>
      <c r="V104" s="194"/>
      <c r="W104" s="3"/>
      <c r="X104" s="3"/>
      <c r="Y104" s="3">
        <v>0</v>
      </c>
      <c r="Z104" s="3">
        <v>17</v>
      </c>
      <c r="AA104" s="3">
        <v>15</v>
      </c>
      <c r="AB104" s="3"/>
      <c r="AC104" s="75">
        <v>19</v>
      </c>
      <c r="AD104" s="3">
        <v>15</v>
      </c>
      <c r="AE104" s="4"/>
      <c r="AF104" s="238">
        <v>36</v>
      </c>
      <c r="AG104" s="3">
        <v>150</v>
      </c>
      <c r="AH104" s="4"/>
      <c r="AI104" s="238">
        <v>12</v>
      </c>
      <c r="AJ104" s="3">
        <v>25</v>
      </c>
      <c r="AK104" s="4"/>
      <c r="AL104" s="247">
        <v>41.2348250721396</v>
      </c>
      <c r="AM104" s="30">
        <v>44.03788253908629</v>
      </c>
      <c r="AN104" s="30">
        <v>57.498249867672918</v>
      </c>
      <c r="AO104" s="30">
        <v>58.081627310032388</v>
      </c>
      <c r="AP104" s="30">
        <v>59.97404681817406</v>
      </c>
      <c r="AQ104" s="30">
        <v>61.126572984786655</v>
      </c>
      <c r="AR104" s="79"/>
      <c r="AS104" s="30">
        <v>66.46234227465979</v>
      </c>
      <c r="AT104" s="30">
        <v>64.680000000000007</v>
      </c>
      <c r="AU104" s="584"/>
      <c r="AV104" s="251">
        <v>560805.00395558367</v>
      </c>
      <c r="AW104" s="16">
        <v>490547.86256196606</v>
      </c>
      <c r="AX104" s="16">
        <v>625448.91605625465</v>
      </c>
      <c r="AY104" s="16">
        <v>824295.25159219361</v>
      </c>
      <c r="AZ104" s="16">
        <v>650618.09551453893</v>
      </c>
      <c r="BA104" s="16">
        <v>711509.33973056497</v>
      </c>
      <c r="BB104" s="117"/>
      <c r="BC104" s="16">
        <v>811978.87319935579</v>
      </c>
      <c r="BD104" s="16">
        <v>682750</v>
      </c>
      <c r="BE104" s="578"/>
      <c r="BF104" s="251">
        <v>3328.0971650702045</v>
      </c>
      <c r="BG104" s="16">
        <v>-1077.1139606490572</v>
      </c>
      <c r="BH104" s="16">
        <v>17450.099885601107</v>
      </c>
      <c r="BI104" s="16">
        <v>46159.384408739847</v>
      </c>
      <c r="BJ104" s="16">
        <v>-3463.269987080324</v>
      </c>
      <c r="BK104" s="16">
        <v>19552.079954012785</v>
      </c>
      <c r="BL104" s="16"/>
      <c r="BM104" s="117">
        <v>27640.707793353482</v>
      </c>
      <c r="BN104" s="16">
        <v>31824</v>
      </c>
      <c r="BO104" s="578"/>
      <c r="BP104" s="256">
        <v>101860.5471795835</v>
      </c>
      <c r="BQ104" s="16">
        <v>103134</v>
      </c>
      <c r="BR104" s="578"/>
      <c r="BS104" s="571"/>
      <c r="BT104" s="262">
        <f>BF104/AV104</f>
        <v>5.9344997665780339E-3</v>
      </c>
      <c r="BU104" s="32">
        <f>BG104/AW104</f>
        <v>-2.1957367320360019E-3</v>
      </c>
      <c r="BV104" s="32">
        <f>BH104/AX104</f>
        <v>2.7900120117933972E-2</v>
      </c>
      <c r="BW104" s="32">
        <f>BI104/AY104</f>
        <v>5.5998605256525773E-2</v>
      </c>
      <c r="BX104" s="32">
        <f>BJ104/AZ104</f>
        <v>-5.3230459019763497E-3</v>
      </c>
      <c r="BY104" s="32">
        <f>BK104/BA104</f>
        <v>2.7479723542935902E-2</v>
      </c>
      <c r="BZ104" s="32"/>
      <c r="CA104" s="118">
        <f>BM104/BC104</f>
        <v>3.4041166224490153E-2</v>
      </c>
      <c r="CB104" s="32">
        <f>BN104/BD104</f>
        <v>4.6611497619919444E-2</v>
      </c>
      <c r="CC104" s="33"/>
      <c r="CD104" s="194"/>
      <c r="CE104" s="34">
        <f>(BU104-BT104)*100</f>
        <v>-0.81302364986140363</v>
      </c>
      <c r="CF104" s="34">
        <f>(BV104-BU104)*100</f>
        <v>3.0095856849969973</v>
      </c>
      <c r="CG104" s="34">
        <f>(BW104-BV104)*100</f>
        <v>2.8098485138591802</v>
      </c>
      <c r="CH104" s="34">
        <f>(BX104-BW104)*100</f>
        <v>-6.1321651158502117</v>
      </c>
      <c r="CI104" s="34">
        <f>(BY104-BX104)*100</f>
        <v>3.2802769444912254</v>
      </c>
      <c r="CJ104" s="34"/>
      <c r="CK104" s="119"/>
      <c r="CL104" s="34">
        <f t="shared" ref="CL104" si="128">(CB104-CA104)*100</f>
        <v>1.2570331395429291</v>
      </c>
      <c r="CM104" s="561">
        <f t="shared" si="100"/>
        <v>-4.6611497619919442</v>
      </c>
      <c r="CN104" s="262"/>
      <c r="CO104" s="32">
        <f t="shared" ref="CO104:CP111" si="129">Y104/O104</f>
        <v>0</v>
      </c>
      <c r="CP104" s="32">
        <f t="shared" si="129"/>
        <v>0.27868852459016391</v>
      </c>
      <c r="CQ104" s="32">
        <f>AA104/Q104</f>
        <v>0.21739130434782608</v>
      </c>
      <c r="CR104" s="32"/>
      <c r="CS104" s="118">
        <f>AC104/S104</f>
        <v>6.3333333333333339E-2</v>
      </c>
      <c r="CT104" s="32">
        <f>AD104/T104</f>
        <v>3.5971223021582732E-2</v>
      </c>
      <c r="CU104" s="33"/>
      <c r="CV104" s="268">
        <f>AF104/S104</f>
        <v>0.12</v>
      </c>
      <c r="CW104" s="32">
        <f>AG104/T104</f>
        <v>0.35971223021582732</v>
      </c>
      <c r="CX104" s="33"/>
      <c r="CY104" s="268">
        <f>AI104/S104</f>
        <v>0.04</v>
      </c>
      <c r="CZ104" s="32">
        <f>AJ104/T104</f>
        <v>5.9952038369304558E-2</v>
      </c>
      <c r="DA104" s="33"/>
      <c r="DB104" s="268">
        <f>(AC104+AF104+AI104)/S104</f>
        <v>0.22333333333333333</v>
      </c>
      <c r="DC104" s="32">
        <f>(AD104+AG104+AJ104)/T104</f>
        <v>0.45563549160671463</v>
      </c>
      <c r="DD104" s="33"/>
      <c r="DE104" s="548"/>
      <c r="DF104" s="548"/>
      <c r="DG104" s="262"/>
      <c r="DH104" s="33"/>
      <c r="DI104" s="31"/>
      <c r="DJ104" s="176"/>
      <c r="DK104" s="194" t="s">
        <v>192</v>
      </c>
      <c r="DL104" s="3"/>
      <c r="DM104" s="3" t="s">
        <v>192</v>
      </c>
      <c r="DN104" s="176"/>
      <c r="DO104" s="194"/>
      <c r="DP104" s="3" t="s">
        <v>192</v>
      </c>
      <c r="DQ104" s="3" t="s">
        <v>192</v>
      </c>
      <c r="DR104" s="176"/>
      <c r="DS104" s="194"/>
      <c r="DT104" s="3"/>
      <c r="DU104" s="3"/>
      <c r="DV104" s="176"/>
    </row>
    <row r="105" spans="1:126" s="11" customFormat="1" x14ac:dyDescent="0.25">
      <c r="A105" s="328"/>
      <c r="B105" s="35" t="s">
        <v>108</v>
      </c>
      <c r="C105" s="36">
        <v>7</v>
      </c>
      <c r="D105" s="37">
        <v>7</v>
      </c>
      <c r="E105" s="37">
        <v>7</v>
      </c>
      <c r="F105" s="37">
        <v>0</v>
      </c>
      <c r="G105" s="37"/>
      <c r="H105" s="76"/>
      <c r="I105" s="37">
        <v>0</v>
      </c>
      <c r="J105" s="38">
        <v>0</v>
      </c>
      <c r="K105" s="239"/>
      <c r="L105" s="37">
        <v>7</v>
      </c>
      <c r="M105" s="38">
        <v>7</v>
      </c>
      <c r="N105" s="195">
        <v>16</v>
      </c>
      <c r="O105" s="37">
        <v>24</v>
      </c>
      <c r="P105" s="37">
        <v>31</v>
      </c>
      <c r="Q105" s="37">
        <v>21</v>
      </c>
      <c r="R105" s="37"/>
      <c r="S105" s="76"/>
      <c r="T105" s="37">
        <v>22</v>
      </c>
      <c r="U105" s="38">
        <v>22</v>
      </c>
      <c r="V105" s="195">
        <v>3</v>
      </c>
      <c r="W105" s="37">
        <v>0</v>
      </c>
      <c r="X105" s="37">
        <v>0</v>
      </c>
      <c r="Y105" s="37">
        <v>3</v>
      </c>
      <c r="Z105" s="37">
        <v>6</v>
      </c>
      <c r="AA105" s="37">
        <v>7</v>
      </c>
      <c r="AB105" s="37"/>
      <c r="AC105" s="76"/>
      <c r="AD105" s="37">
        <v>4</v>
      </c>
      <c r="AE105" s="38">
        <v>4</v>
      </c>
      <c r="AF105" s="239"/>
      <c r="AG105" s="37">
        <v>0</v>
      </c>
      <c r="AH105" s="38">
        <v>0</v>
      </c>
      <c r="AI105" s="239"/>
      <c r="AJ105" s="37">
        <v>11</v>
      </c>
      <c r="AK105" s="38">
        <v>7</v>
      </c>
      <c r="AL105" s="248">
        <v>29.794935714651597</v>
      </c>
      <c r="AM105" s="39">
        <v>41.305968662671248</v>
      </c>
      <c r="AN105" s="39">
        <v>58.963807832624738</v>
      </c>
      <c r="AO105" s="39">
        <v>58.963807832624738</v>
      </c>
      <c r="AP105" s="39">
        <v>42.615010728453456</v>
      </c>
      <c r="AQ105" s="39">
        <v>42.615010728453456</v>
      </c>
      <c r="AR105" s="76"/>
      <c r="AS105" s="37"/>
      <c r="AT105" s="37">
        <v>64.069999999999993</v>
      </c>
      <c r="AU105" s="38">
        <v>63.2</v>
      </c>
      <c r="AV105" s="252">
        <v>45080.847576280161</v>
      </c>
      <c r="AW105" s="226">
        <v>43326.446633769869</v>
      </c>
      <c r="AX105" s="226">
        <v>55217.386355228489</v>
      </c>
      <c r="AY105" s="226">
        <v>71173.470839665111</v>
      </c>
      <c r="AZ105" s="226">
        <v>58606.667008155906</v>
      </c>
      <c r="BA105" s="226"/>
      <c r="BB105" s="108"/>
      <c r="BC105" s="226"/>
      <c r="BD105" s="226">
        <v>82651</v>
      </c>
      <c r="BE105" s="567">
        <v>85185</v>
      </c>
      <c r="BF105" s="252">
        <v>1180.9836028252544</v>
      </c>
      <c r="BG105" s="226">
        <v>1721.6748908657321</v>
      </c>
      <c r="BH105" s="226">
        <v>2229.6401272616549</v>
      </c>
      <c r="BI105" s="226">
        <v>8837.4568158405473</v>
      </c>
      <c r="BJ105" s="226">
        <v>8328.0687076339927</v>
      </c>
      <c r="BK105" s="226"/>
      <c r="BL105" s="226"/>
      <c r="BM105" s="108"/>
      <c r="BN105" s="226">
        <v>9356</v>
      </c>
      <c r="BO105" s="567">
        <v>3485</v>
      </c>
      <c r="BP105" s="257"/>
      <c r="BQ105" s="226">
        <v>24204</v>
      </c>
      <c r="BR105" s="567">
        <v>20719</v>
      </c>
      <c r="BS105" s="549">
        <f t="shared" si="106"/>
        <v>-0.14398446537762352</v>
      </c>
      <c r="BT105" s="263">
        <f t="shared" ref="BT105:BT169" si="130">BF105/AV105</f>
        <v>2.6197014171637788E-2</v>
      </c>
      <c r="BU105" s="41">
        <f t="shared" ref="BU105:BU169" si="131">BG105/AW105</f>
        <v>3.9737274220032842E-2</v>
      </c>
      <c r="BV105" s="41">
        <f t="shared" ref="BV105:BV169" si="132">BH105/AX105</f>
        <v>4.0379313010539333E-2</v>
      </c>
      <c r="BW105" s="41">
        <f t="shared" ref="BW105:BW169" si="133">BI105/AY105</f>
        <v>0.12416784950320865</v>
      </c>
      <c r="BX105" s="41">
        <f t="shared" ref="BX105:BX169" si="134">BJ105/AZ105</f>
        <v>0.14210104639588239</v>
      </c>
      <c r="BY105" s="41"/>
      <c r="BZ105" s="41"/>
      <c r="CA105" s="103"/>
      <c r="CB105" s="41">
        <f t="shared" ref="CB105:CB128" si="135">BN105/BD105</f>
        <v>0.11319887236694051</v>
      </c>
      <c r="CC105" s="42">
        <f t="shared" si="99"/>
        <v>4.0910958502083698E-2</v>
      </c>
      <c r="CD105" s="195" t="s">
        <v>107</v>
      </c>
      <c r="CE105" s="43">
        <f>(BU105-BT105)*100</f>
        <v>1.3540260048395054</v>
      </c>
      <c r="CF105" s="43">
        <f>(BV105-BU105)*100</f>
        <v>6.4203879050649115E-2</v>
      </c>
      <c r="CG105" s="43">
        <f>(BW105-BV105)*100</f>
        <v>8.3788536492669312</v>
      </c>
      <c r="CH105" s="43">
        <f>(BX105-BW105)*100</f>
        <v>1.793319689267374</v>
      </c>
      <c r="CI105" s="43"/>
      <c r="CJ105" s="43"/>
      <c r="CK105" s="110"/>
      <c r="CL105" s="43"/>
      <c r="CM105" s="562">
        <f t="shared" si="100"/>
        <v>-7.228791386485681</v>
      </c>
      <c r="CN105" s="263">
        <f t="shared" ref="CN105:CN111" si="136">X105/N105</f>
        <v>0</v>
      </c>
      <c r="CO105" s="41">
        <f t="shared" si="129"/>
        <v>0.125</v>
      </c>
      <c r="CP105" s="41">
        <f t="shared" si="129"/>
        <v>0.19354838709677419</v>
      </c>
      <c r="CQ105" s="41"/>
      <c r="CR105" s="41"/>
      <c r="CS105" s="103"/>
      <c r="CT105" s="41">
        <f>AD105/T105</f>
        <v>0.18181818181818182</v>
      </c>
      <c r="CU105" s="42">
        <f t="shared" si="101"/>
        <v>0.18181818181818182</v>
      </c>
      <c r="CV105" s="263"/>
      <c r="CW105" s="41">
        <f>AG105/T105</f>
        <v>0</v>
      </c>
      <c r="CX105" s="42">
        <f t="shared" si="102"/>
        <v>0</v>
      </c>
      <c r="CY105" s="263"/>
      <c r="CZ105" s="41">
        <f>AJ105/T105</f>
        <v>0.5</v>
      </c>
      <c r="DA105" s="42">
        <f t="shared" si="103"/>
        <v>0.31818181818181818</v>
      </c>
      <c r="DB105" s="269"/>
      <c r="DC105" s="41">
        <f>(AD105+AG105+AJ105)/T105</f>
        <v>0.68181818181818177</v>
      </c>
      <c r="DD105" s="42">
        <f t="shared" si="104"/>
        <v>0.5</v>
      </c>
      <c r="DE105" s="549">
        <f t="shared" si="107"/>
        <v>-1.3578898080224605E-2</v>
      </c>
      <c r="DF105" s="549">
        <f t="shared" si="105"/>
        <v>0</v>
      </c>
      <c r="DG105" s="263"/>
      <c r="DH105" s="42"/>
      <c r="DI105" s="140"/>
      <c r="DJ105" s="173"/>
      <c r="DK105" s="189"/>
      <c r="DL105" s="94"/>
      <c r="DM105" s="94"/>
      <c r="DN105" s="173"/>
      <c r="DO105" s="189"/>
      <c r="DP105" s="94" t="s">
        <v>192</v>
      </c>
      <c r="DQ105" s="94"/>
      <c r="DR105" s="173" t="s">
        <v>192</v>
      </c>
      <c r="DS105" s="189"/>
      <c r="DT105" s="94"/>
      <c r="DU105" s="94"/>
      <c r="DV105" s="173"/>
    </row>
    <row r="106" spans="1:126" s="19" customFormat="1" x14ac:dyDescent="0.25">
      <c r="A106" s="327">
        <v>53</v>
      </c>
      <c r="B106" s="14" t="s">
        <v>243</v>
      </c>
      <c r="C106" s="2">
        <v>41</v>
      </c>
      <c r="D106" s="3">
        <v>41</v>
      </c>
      <c r="E106" s="3">
        <v>41</v>
      </c>
      <c r="F106" s="3">
        <v>41</v>
      </c>
      <c r="G106" s="3">
        <v>0</v>
      </c>
      <c r="H106" s="75">
        <v>6</v>
      </c>
      <c r="I106" s="3">
        <v>52</v>
      </c>
      <c r="J106" s="4">
        <v>40</v>
      </c>
      <c r="K106" s="238">
        <v>41</v>
      </c>
      <c r="L106" s="3">
        <v>3</v>
      </c>
      <c r="M106" s="4">
        <v>9</v>
      </c>
      <c r="N106" s="194">
        <v>1062</v>
      </c>
      <c r="O106" s="3">
        <v>1020</v>
      </c>
      <c r="P106" s="3">
        <v>990</v>
      </c>
      <c r="Q106" s="3">
        <v>1006</v>
      </c>
      <c r="R106" s="3">
        <v>1330</v>
      </c>
      <c r="S106" s="75">
        <v>477</v>
      </c>
      <c r="T106" s="3">
        <v>756</v>
      </c>
      <c r="U106" s="4">
        <v>822</v>
      </c>
      <c r="V106" s="194">
        <v>2</v>
      </c>
      <c r="W106" s="3">
        <v>0</v>
      </c>
      <c r="X106" s="3">
        <v>0</v>
      </c>
      <c r="Y106" s="3">
        <v>0</v>
      </c>
      <c r="Z106" s="3">
        <v>1</v>
      </c>
      <c r="AA106" s="3">
        <v>25</v>
      </c>
      <c r="AB106" s="3">
        <v>7</v>
      </c>
      <c r="AC106" s="75">
        <v>16</v>
      </c>
      <c r="AD106" s="3">
        <v>43</v>
      </c>
      <c r="AE106" s="4">
        <v>5</v>
      </c>
      <c r="AF106" s="238">
        <v>68</v>
      </c>
      <c r="AG106" s="3">
        <v>48</v>
      </c>
      <c r="AH106" s="4">
        <v>188</v>
      </c>
      <c r="AI106" s="238">
        <v>157</v>
      </c>
      <c r="AJ106" s="3">
        <v>73</v>
      </c>
      <c r="AK106" s="4">
        <v>149</v>
      </c>
      <c r="AL106" s="247" t="s">
        <v>295</v>
      </c>
      <c r="AM106" s="30" t="s">
        <v>276</v>
      </c>
      <c r="AN106" s="30"/>
      <c r="AO106" s="30"/>
      <c r="AP106" s="30"/>
      <c r="AQ106" s="30">
        <v>60.173248871662658</v>
      </c>
      <c r="AR106" s="79">
        <v>63.858486861201705</v>
      </c>
      <c r="AS106" s="30">
        <v>75.298376218689711</v>
      </c>
      <c r="AT106" s="30">
        <v>69.86</v>
      </c>
      <c r="AU106" s="584">
        <v>65.099999999999994</v>
      </c>
      <c r="AV106" s="251"/>
      <c r="AW106" s="16"/>
      <c r="AX106" s="16"/>
      <c r="AY106" s="16"/>
      <c r="AZ106" s="16">
        <v>6141884.5083408747</v>
      </c>
      <c r="BA106" s="16">
        <v>896033.60254067997</v>
      </c>
      <c r="BB106" s="117">
        <v>985211.6094956774</v>
      </c>
      <c r="BC106" s="16">
        <v>1038110.1985759899</v>
      </c>
      <c r="BD106" s="16">
        <v>867462.07</v>
      </c>
      <c r="BE106" s="578">
        <v>871975.74</v>
      </c>
      <c r="BF106" s="251"/>
      <c r="BG106" s="16"/>
      <c r="BH106" s="16"/>
      <c r="BI106" s="16"/>
      <c r="BJ106" s="16">
        <v>192376.5374129914</v>
      </c>
      <c r="BK106" s="16">
        <v>245470.99902675569</v>
      </c>
      <c r="BL106" s="16">
        <v>356310.25150682125</v>
      </c>
      <c r="BM106" s="117">
        <v>92108.183789506031</v>
      </c>
      <c r="BN106" s="16">
        <v>30311.3</v>
      </c>
      <c r="BO106" s="578">
        <v>34257.5</v>
      </c>
      <c r="BP106" s="256">
        <v>398406.95272081549</v>
      </c>
      <c r="BQ106" s="16">
        <v>440470.05</v>
      </c>
      <c r="BR106" s="578">
        <v>444416.25</v>
      </c>
      <c r="BS106" s="571">
        <f t="shared" si="106"/>
        <v>8.9590654347554664E-3</v>
      </c>
      <c r="BT106" s="262"/>
      <c r="BU106" s="32"/>
      <c r="BV106" s="32"/>
      <c r="BW106" s="32"/>
      <c r="BX106" s="32">
        <f t="shared" ref="BX106:CA107" si="137">BJ106/AZ106</f>
        <v>3.1322070148296979E-2</v>
      </c>
      <c r="BY106" s="32">
        <f t="shared" si="137"/>
        <v>0.27395289454628602</v>
      </c>
      <c r="BZ106" s="32">
        <f t="shared" si="137"/>
        <v>0.36165860011456202</v>
      </c>
      <c r="CA106" s="118">
        <f t="shared" si="137"/>
        <v>8.8726788269543902E-2</v>
      </c>
      <c r="CB106" s="32">
        <f t="shared" si="135"/>
        <v>3.4942507630333623E-2</v>
      </c>
      <c r="CC106" s="33">
        <f t="shared" si="99"/>
        <v>3.9287216866836228E-2</v>
      </c>
      <c r="CD106" s="194" t="s">
        <v>107</v>
      </c>
      <c r="CE106" s="34"/>
      <c r="CF106" s="34"/>
      <c r="CG106" s="34"/>
      <c r="CH106" s="34"/>
      <c r="CI106" s="34">
        <f t="shared" ref="CI106:CK107" si="138">(BY106-BX106)*100</f>
        <v>24.263082439798904</v>
      </c>
      <c r="CJ106" s="34">
        <f t="shared" si="138"/>
        <v>8.7705705568276002</v>
      </c>
      <c r="CK106" s="119">
        <f t="shared" si="138"/>
        <v>-27.293181184501812</v>
      </c>
      <c r="CL106" s="34">
        <f t="shared" ref="CL106:CL165" si="139">(CB106-CA106)*100</f>
        <v>-5.378428063921028</v>
      </c>
      <c r="CM106" s="561">
        <f t="shared" si="100"/>
        <v>0.43447092365026041</v>
      </c>
      <c r="CN106" s="262">
        <f t="shared" si="136"/>
        <v>0</v>
      </c>
      <c r="CO106" s="32">
        <f t="shared" si="129"/>
        <v>0</v>
      </c>
      <c r="CP106" s="32">
        <f t="shared" si="129"/>
        <v>1.0101010101010101E-3</v>
      </c>
      <c r="CQ106" s="32">
        <f t="shared" ref="CQ106:CS107" si="140">AA106/Q106</f>
        <v>2.4850894632206761E-2</v>
      </c>
      <c r="CR106" s="32">
        <f t="shared" si="140"/>
        <v>5.263157894736842E-3</v>
      </c>
      <c r="CS106" s="118">
        <f t="shared" si="140"/>
        <v>3.3542976939203356E-2</v>
      </c>
      <c r="CT106" s="32">
        <f>AD106/T106</f>
        <v>5.6878306878306875E-2</v>
      </c>
      <c r="CU106" s="33">
        <f t="shared" si="101"/>
        <v>6.082725060827251E-3</v>
      </c>
      <c r="CV106" s="268">
        <f>AF106/S106</f>
        <v>0.14255765199161424</v>
      </c>
      <c r="CW106" s="32">
        <f>AG106/T106</f>
        <v>6.3492063492063489E-2</v>
      </c>
      <c r="CX106" s="33">
        <f t="shared" si="102"/>
        <v>0.22871046228710462</v>
      </c>
      <c r="CY106" s="268">
        <f>AI106/S106</f>
        <v>0.32914046121593293</v>
      </c>
      <c r="CZ106" s="32">
        <f>AJ106/T106</f>
        <v>9.6560846560846555E-2</v>
      </c>
      <c r="DA106" s="33">
        <f t="shared" si="103"/>
        <v>0.18126520681265207</v>
      </c>
      <c r="DB106" s="268">
        <f>(AC106+AF106+AI106)/S106</f>
        <v>0.50524109014675056</v>
      </c>
      <c r="DC106" s="32">
        <f>(AD106+AG106+AJ106)/T106</f>
        <v>0.21693121693121692</v>
      </c>
      <c r="DD106" s="33">
        <f t="shared" si="104"/>
        <v>0.41605839416058393</v>
      </c>
      <c r="DE106" s="548">
        <f t="shared" si="107"/>
        <v>-6.8136272545090248E-2</v>
      </c>
      <c r="DF106" s="548">
        <f t="shared" si="105"/>
        <v>8.7301587301587297E-2</v>
      </c>
      <c r="DG106" s="262"/>
      <c r="DH106" s="33" t="s">
        <v>192</v>
      </c>
      <c r="DI106" s="31" t="s">
        <v>192</v>
      </c>
      <c r="DJ106" s="176"/>
      <c r="DK106" s="194" t="s">
        <v>192</v>
      </c>
      <c r="DL106" s="3"/>
      <c r="DM106" s="3" t="s">
        <v>192</v>
      </c>
      <c r="DN106" s="176"/>
      <c r="DO106" s="194" t="s">
        <v>192</v>
      </c>
      <c r="DP106" s="3"/>
      <c r="DQ106" s="3" t="s">
        <v>192</v>
      </c>
      <c r="DR106" s="176"/>
      <c r="DS106" s="194"/>
      <c r="DT106" s="3" t="s">
        <v>192</v>
      </c>
      <c r="DU106" s="3" t="s">
        <v>192</v>
      </c>
      <c r="DV106" s="176"/>
    </row>
    <row r="107" spans="1:126" s="17" customFormat="1" x14ac:dyDescent="0.25">
      <c r="A107" s="328"/>
      <c r="B107" s="35" t="s">
        <v>139</v>
      </c>
      <c r="C107" s="36">
        <v>26</v>
      </c>
      <c r="D107" s="37">
        <v>25</v>
      </c>
      <c r="E107" s="37">
        <v>24</v>
      </c>
      <c r="F107" s="37">
        <v>0</v>
      </c>
      <c r="G107" s="37">
        <v>0</v>
      </c>
      <c r="H107" s="76">
        <v>0</v>
      </c>
      <c r="I107" s="37"/>
      <c r="J107" s="38">
        <v>0</v>
      </c>
      <c r="K107" s="239">
        <v>26</v>
      </c>
      <c r="L107" s="37"/>
      <c r="M107" s="38">
        <v>19</v>
      </c>
      <c r="N107" s="195">
        <v>20</v>
      </c>
      <c r="O107" s="37">
        <v>25</v>
      </c>
      <c r="P107" s="37">
        <v>33</v>
      </c>
      <c r="Q107" s="37">
        <v>28</v>
      </c>
      <c r="R107" s="37">
        <v>30</v>
      </c>
      <c r="S107" s="76">
        <v>24</v>
      </c>
      <c r="T107" s="37"/>
      <c r="U107" s="38">
        <v>15</v>
      </c>
      <c r="V107" s="195">
        <v>0</v>
      </c>
      <c r="W107" s="37">
        <v>1</v>
      </c>
      <c r="X107" s="37">
        <v>0</v>
      </c>
      <c r="Y107" s="37">
        <v>0</v>
      </c>
      <c r="Z107" s="37">
        <v>4</v>
      </c>
      <c r="AA107" s="37">
        <v>12</v>
      </c>
      <c r="AB107" s="37">
        <v>5</v>
      </c>
      <c r="AC107" s="76">
        <v>2</v>
      </c>
      <c r="AD107" s="37"/>
      <c r="AE107" s="38">
        <v>0</v>
      </c>
      <c r="AF107" s="239">
        <v>0</v>
      </c>
      <c r="AG107" s="37"/>
      <c r="AH107" s="38">
        <v>3</v>
      </c>
      <c r="AI107" s="239">
        <v>8</v>
      </c>
      <c r="AJ107" s="37"/>
      <c r="AK107" s="38">
        <v>11</v>
      </c>
      <c r="AL107" s="248">
        <v>30.30716956647942</v>
      </c>
      <c r="AM107" s="39">
        <v>36.96620964024109</v>
      </c>
      <c r="AN107" s="39">
        <v>44.692403571977394</v>
      </c>
      <c r="AO107" s="39">
        <v>44.692403571977394</v>
      </c>
      <c r="AP107" s="39">
        <v>44.692403571977394</v>
      </c>
      <c r="AQ107" s="39">
        <v>49.259822084108798</v>
      </c>
      <c r="AR107" s="78">
        <v>49.259822084108798</v>
      </c>
      <c r="AS107" s="39">
        <v>49.259822084108798</v>
      </c>
      <c r="AT107" s="39"/>
      <c r="AU107" s="587">
        <v>49.26</v>
      </c>
      <c r="AV107" s="252">
        <v>54794.793427470533</v>
      </c>
      <c r="AW107" s="226">
        <v>77243.4419838248</v>
      </c>
      <c r="AX107" s="226">
        <v>108111.22304369355</v>
      </c>
      <c r="AY107" s="226">
        <v>116123.41420936705</v>
      </c>
      <c r="AZ107" s="226">
        <v>118496.76438950263</v>
      </c>
      <c r="BA107" s="226">
        <v>129892.54472086101</v>
      </c>
      <c r="BB107" s="108">
        <v>135202.70231814275</v>
      </c>
      <c r="BC107" s="226">
        <v>146241.34182503232</v>
      </c>
      <c r="BD107" s="226"/>
      <c r="BE107" s="567">
        <v>119542</v>
      </c>
      <c r="BF107" s="252">
        <v>10273.134472769079</v>
      </c>
      <c r="BG107" s="226">
        <v>13291.045583121326</v>
      </c>
      <c r="BH107" s="226">
        <v>17869.847069737792</v>
      </c>
      <c r="BI107" s="226">
        <v>22629.353276304631</v>
      </c>
      <c r="BJ107" s="226">
        <v>30873.472547111287</v>
      </c>
      <c r="BK107" s="226">
        <v>30644.390185599401</v>
      </c>
      <c r="BL107" s="226">
        <v>30662.887519137628</v>
      </c>
      <c r="BM107" s="108">
        <v>14910.273703621493</v>
      </c>
      <c r="BN107" s="226"/>
      <c r="BO107" s="567">
        <v>2835</v>
      </c>
      <c r="BP107" s="257">
        <v>43505.728481909609</v>
      </c>
      <c r="BQ107" s="226"/>
      <c r="BR107" s="567">
        <v>20356</v>
      </c>
      <c r="BS107" s="549"/>
      <c r="BT107" s="263">
        <f>BF107/AV107</f>
        <v>0.18748377044923398</v>
      </c>
      <c r="BU107" s="41">
        <f>BG107/AW107</f>
        <v>0.1720669773610625</v>
      </c>
      <c r="BV107" s="41">
        <f>BH107/AX107</f>
        <v>0.16529132283070766</v>
      </c>
      <c r="BW107" s="41">
        <f>BI107/AY107</f>
        <v>0.19487330294564525</v>
      </c>
      <c r="BX107" s="41">
        <f t="shared" si="137"/>
        <v>0.26054274735830929</v>
      </c>
      <c r="BY107" s="41">
        <f t="shared" si="137"/>
        <v>0.23592108578251489</v>
      </c>
      <c r="BZ107" s="41">
        <f t="shared" si="137"/>
        <v>0.22679197230085985</v>
      </c>
      <c r="CA107" s="103">
        <f t="shared" si="137"/>
        <v>0.10195662538067113</v>
      </c>
      <c r="CB107" s="41"/>
      <c r="CC107" s="42">
        <f t="shared" si="99"/>
        <v>2.3715514212578007E-2</v>
      </c>
      <c r="CD107" s="195" t="s">
        <v>107</v>
      </c>
      <c r="CE107" s="43">
        <f>(BU107-BT107)*100</f>
        <v>-1.5416793088171481</v>
      </c>
      <c r="CF107" s="43">
        <f>(BV107-BU107)*100</f>
        <v>-0.67756545303548354</v>
      </c>
      <c r="CG107" s="43">
        <f>(BW107-BV107)*100</f>
        <v>2.9581980114937596</v>
      </c>
      <c r="CH107" s="43">
        <f>(BX107-BW107)*100</f>
        <v>6.5669444412664033</v>
      </c>
      <c r="CI107" s="43">
        <f t="shared" si="138"/>
        <v>-2.46216615757944</v>
      </c>
      <c r="CJ107" s="43">
        <f t="shared" si="138"/>
        <v>-0.91291134816550434</v>
      </c>
      <c r="CK107" s="110">
        <f t="shared" si="138"/>
        <v>-12.483534692018871</v>
      </c>
      <c r="CL107" s="43"/>
      <c r="CM107" s="562">
        <f t="shared" si="100"/>
        <v>2.3715514212578008</v>
      </c>
      <c r="CN107" s="263">
        <f t="shared" si="136"/>
        <v>0</v>
      </c>
      <c r="CO107" s="41">
        <f t="shared" si="129"/>
        <v>0</v>
      </c>
      <c r="CP107" s="41">
        <f t="shared" si="129"/>
        <v>0.12121212121212122</v>
      </c>
      <c r="CQ107" s="41">
        <f t="shared" si="140"/>
        <v>0.42857142857142855</v>
      </c>
      <c r="CR107" s="41">
        <f t="shared" si="140"/>
        <v>0.16666666666666666</v>
      </c>
      <c r="CS107" s="103">
        <f t="shared" si="140"/>
        <v>8.3333333333333329E-2</v>
      </c>
      <c r="CT107" s="41"/>
      <c r="CU107" s="42">
        <f t="shared" si="101"/>
        <v>0</v>
      </c>
      <c r="CV107" s="263">
        <f>AF107/S107</f>
        <v>0</v>
      </c>
      <c r="CW107" s="41"/>
      <c r="CX107" s="42">
        <f t="shared" si="102"/>
        <v>0.2</v>
      </c>
      <c r="CY107" s="263">
        <f>AI107/S107</f>
        <v>0.33333333333333331</v>
      </c>
      <c r="CZ107" s="41"/>
      <c r="DA107" s="42">
        <f t="shared" si="103"/>
        <v>0.73333333333333328</v>
      </c>
      <c r="DB107" s="269">
        <f>(AC107+AF107+AI107)/S107</f>
        <v>0.41666666666666669</v>
      </c>
      <c r="DC107" s="41"/>
      <c r="DD107" s="42">
        <f t="shared" si="104"/>
        <v>0.93333333333333335</v>
      </c>
      <c r="DE107" s="549"/>
      <c r="DF107" s="549"/>
      <c r="DG107" s="263"/>
      <c r="DH107" s="42" t="s">
        <v>192</v>
      </c>
      <c r="DI107" s="140"/>
      <c r="DJ107" s="38" t="s">
        <v>192</v>
      </c>
      <c r="DK107" s="195" t="s">
        <v>192</v>
      </c>
      <c r="DL107" s="37"/>
      <c r="DM107" s="37"/>
      <c r="DN107" s="38" t="s">
        <v>192</v>
      </c>
      <c r="DO107" s="195"/>
      <c r="DP107" s="37"/>
      <c r="DQ107" s="37"/>
      <c r="DR107" s="38"/>
      <c r="DS107" s="195" t="s">
        <v>192</v>
      </c>
      <c r="DT107" s="37"/>
      <c r="DU107" s="37"/>
      <c r="DV107" s="38"/>
    </row>
    <row r="108" spans="1:126" s="17" customFormat="1" x14ac:dyDescent="0.25">
      <c r="A108" s="328"/>
      <c r="B108" s="35" t="s">
        <v>140</v>
      </c>
      <c r="C108" s="36">
        <v>5</v>
      </c>
      <c r="D108" s="37">
        <v>5</v>
      </c>
      <c r="E108" s="37">
        <v>5</v>
      </c>
      <c r="F108" s="37"/>
      <c r="G108" s="37"/>
      <c r="H108" s="76"/>
      <c r="I108" s="37"/>
      <c r="J108" s="38">
        <v>4</v>
      </c>
      <c r="K108" s="239"/>
      <c r="L108" s="37"/>
      <c r="M108" s="38">
        <v>5</v>
      </c>
      <c r="N108" s="195">
        <v>75</v>
      </c>
      <c r="O108" s="37">
        <v>98</v>
      </c>
      <c r="P108" s="37">
        <v>124</v>
      </c>
      <c r="Q108" s="37"/>
      <c r="R108" s="37"/>
      <c r="S108" s="76"/>
      <c r="T108" s="37"/>
      <c r="U108" s="38">
        <v>122</v>
      </c>
      <c r="V108" s="195">
        <v>0</v>
      </c>
      <c r="W108" s="37">
        <v>0</v>
      </c>
      <c r="X108" s="37">
        <v>0</v>
      </c>
      <c r="Y108" s="37">
        <v>0</v>
      </c>
      <c r="Z108" s="37">
        <v>2</v>
      </c>
      <c r="AA108" s="37"/>
      <c r="AB108" s="37"/>
      <c r="AC108" s="76"/>
      <c r="AD108" s="37"/>
      <c r="AE108" s="38">
        <v>0</v>
      </c>
      <c r="AF108" s="239"/>
      <c r="AG108" s="37"/>
      <c r="AH108" s="38">
        <v>17</v>
      </c>
      <c r="AI108" s="239"/>
      <c r="AJ108" s="37"/>
      <c r="AK108" s="38">
        <v>12</v>
      </c>
      <c r="AL108" s="248" t="s">
        <v>270</v>
      </c>
      <c r="AM108" s="39" t="s">
        <v>270</v>
      </c>
      <c r="AN108" s="39" t="s">
        <v>296</v>
      </c>
      <c r="AO108" s="39" t="s">
        <v>296</v>
      </c>
      <c r="AP108" s="39" t="s">
        <v>296</v>
      </c>
      <c r="AQ108" s="39"/>
      <c r="AR108" s="78"/>
      <c r="AS108" s="39"/>
      <c r="AT108" s="39"/>
      <c r="AU108" s="587">
        <v>77.3</v>
      </c>
      <c r="AV108" s="252"/>
      <c r="AW108" s="226"/>
      <c r="AX108" s="226"/>
      <c r="AY108" s="226"/>
      <c r="AZ108" s="226">
        <v>769220.15241802833</v>
      </c>
      <c r="BA108" s="226"/>
      <c r="BB108" s="108"/>
      <c r="BC108" s="226"/>
      <c r="BD108" s="226"/>
      <c r="BE108" s="567">
        <v>106995.86</v>
      </c>
      <c r="BF108" s="252"/>
      <c r="BG108" s="226"/>
      <c r="BH108" s="226"/>
      <c r="BI108" s="226"/>
      <c r="BJ108" s="226">
        <v>28313.726159782815</v>
      </c>
      <c r="BK108" s="226"/>
      <c r="BL108" s="226"/>
      <c r="BM108" s="108"/>
      <c r="BN108" s="226"/>
      <c r="BO108" s="567">
        <v>14285</v>
      </c>
      <c r="BP108" s="257"/>
      <c r="BQ108" s="226"/>
      <c r="BR108" s="567">
        <v>63897.86</v>
      </c>
      <c r="BS108" s="549"/>
      <c r="BT108" s="263"/>
      <c r="BU108" s="41"/>
      <c r="BV108" s="41"/>
      <c r="BW108" s="41"/>
      <c r="BX108" s="41">
        <f>BJ108/AZ108</f>
        <v>3.6808352031312719E-2</v>
      </c>
      <c r="BY108" s="41"/>
      <c r="BZ108" s="41"/>
      <c r="CA108" s="103"/>
      <c r="CB108" s="41"/>
      <c r="CC108" s="42">
        <f t="shared" si="99"/>
        <v>0.13350983860497032</v>
      </c>
      <c r="CD108" s="195"/>
      <c r="CE108" s="43"/>
      <c r="CF108" s="43"/>
      <c r="CG108" s="43"/>
      <c r="CH108" s="43"/>
      <c r="CI108" s="43"/>
      <c r="CJ108" s="43"/>
      <c r="CK108" s="110"/>
      <c r="CL108" s="43"/>
      <c r="CM108" s="562">
        <f t="shared" si="100"/>
        <v>13.350983860497031</v>
      </c>
      <c r="CN108" s="263">
        <f t="shared" si="136"/>
        <v>0</v>
      </c>
      <c r="CO108" s="41">
        <f t="shared" si="129"/>
        <v>0</v>
      </c>
      <c r="CP108" s="41">
        <f t="shared" si="129"/>
        <v>1.6129032258064516E-2</v>
      </c>
      <c r="CQ108" s="41"/>
      <c r="CR108" s="41"/>
      <c r="CS108" s="103"/>
      <c r="CT108" s="41"/>
      <c r="CU108" s="42">
        <f t="shared" si="101"/>
        <v>0</v>
      </c>
      <c r="CV108" s="263"/>
      <c r="CW108" s="41"/>
      <c r="CX108" s="42">
        <f t="shared" si="102"/>
        <v>0.13934426229508196</v>
      </c>
      <c r="CY108" s="263"/>
      <c r="CZ108" s="41"/>
      <c r="DA108" s="42">
        <f t="shared" si="103"/>
        <v>9.8360655737704916E-2</v>
      </c>
      <c r="DB108" s="269"/>
      <c r="DC108" s="41"/>
      <c r="DD108" s="42">
        <f t="shared" si="104"/>
        <v>0.23770491803278687</v>
      </c>
      <c r="DE108" s="549"/>
      <c r="DF108" s="549"/>
      <c r="DG108" s="263"/>
      <c r="DH108" s="42"/>
      <c r="DI108" s="140"/>
      <c r="DJ108" s="175"/>
      <c r="DK108" s="191"/>
      <c r="DL108" s="167"/>
      <c r="DM108" s="167"/>
      <c r="DN108" s="175"/>
      <c r="DO108" s="191"/>
      <c r="DP108" s="167"/>
      <c r="DQ108" s="167"/>
      <c r="DR108" s="175"/>
      <c r="DS108" s="191"/>
      <c r="DT108" s="37" t="s">
        <v>192</v>
      </c>
      <c r="DU108" s="37" t="s">
        <v>192</v>
      </c>
      <c r="DV108" s="175"/>
    </row>
    <row r="109" spans="1:126" s="17" customFormat="1" ht="14.25" customHeight="1" x14ac:dyDescent="0.25">
      <c r="A109" s="328">
        <v>54</v>
      </c>
      <c r="B109" s="35" t="s">
        <v>169</v>
      </c>
      <c r="C109" s="36">
        <v>0</v>
      </c>
      <c r="D109" s="37">
        <v>0</v>
      </c>
      <c r="E109" s="37">
        <v>10</v>
      </c>
      <c r="F109" s="37">
        <v>12</v>
      </c>
      <c r="G109" s="37">
        <v>12</v>
      </c>
      <c r="H109" s="76">
        <v>12</v>
      </c>
      <c r="I109" s="37"/>
      <c r="J109" s="38"/>
      <c r="K109" s="239">
        <v>2</v>
      </c>
      <c r="L109" s="37"/>
      <c r="M109" s="38"/>
      <c r="N109" s="195">
        <v>34</v>
      </c>
      <c r="O109" s="37">
        <v>172</v>
      </c>
      <c r="P109" s="37">
        <v>123</v>
      </c>
      <c r="Q109" s="37">
        <v>88</v>
      </c>
      <c r="R109" s="37">
        <v>107</v>
      </c>
      <c r="S109" s="76">
        <v>65</v>
      </c>
      <c r="T109" s="37"/>
      <c r="U109" s="38"/>
      <c r="V109" s="195">
        <v>0</v>
      </c>
      <c r="W109" s="37">
        <v>2</v>
      </c>
      <c r="X109" s="37">
        <v>3</v>
      </c>
      <c r="Y109" s="37">
        <v>4</v>
      </c>
      <c r="Z109" s="37">
        <v>0</v>
      </c>
      <c r="AA109" s="37">
        <v>16</v>
      </c>
      <c r="AB109" s="37">
        <v>25</v>
      </c>
      <c r="AC109" s="76">
        <v>5</v>
      </c>
      <c r="AD109" s="37"/>
      <c r="AE109" s="38"/>
      <c r="AF109" s="239">
        <v>0</v>
      </c>
      <c r="AG109" s="37"/>
      <c r="AH109" s="38"/>
      <c r="AI109" s="239">
        <v>8</v>
      </c>
      <c r="AJ109" s="37"/>
      <c r="AK109" s="38"/>
      <c r="AL109" s="248" t="s">
        <v>274</v>
      </c>
      <c r="AM109" s="39" t="s">
        <v>266</v>
      </c>
      <c r="AN109" s="39" t="s">
        <v>297</v>
      </c>
      <c r="AO109" s="39" t="s">
        <v>293</v>
      </c>
      <c r="AP109" s="39" t="s">
        <v>293</v>
      </c>
      <c r="AQ109" s="39">
        <v>54.19718726700475</v>
      </c>
      <c r="AR109" s="78">
        <v>59.547185274984209</v>
      </c>
      <c r="AS109" s="39">
        <v>67.23069305240152</v>
      </c>
      <c r="AT109" s="39"/>
      <c r="AU109" s="587"/>
      <c r="AV109" s="252"/>
      <c r="AW109" s="226"/>
      <c r="AX109" s="226">
        <v>66359.895504294225</v>
      </c>
      <c r="AY109" s="226">
        <v>70934.428375478805</v>
      </c>
      <c r="AZ109" s="226">
        <v>142089.40188160568</v>
      </c>
      <c r="BA109" s="226">
        <v>147773.09178661476</v>
      </c>
      <c r="BB109" s="108">
        <v>173529.84615909983</v>
      </c>
      <c r="BC109" s="226">
        <v>143532.19389758739</v>
      </c>
      <c r="BD109" s="226"/>
      <c r="BE109" s="567"/>
      <c r="BF109" s="252"/>
      <c r="BG109" s="226"/>
      <c r="BH109" s="226">
        <v>3184.3871121962879</v>
      </c>
      <c r="BI109" s="226">
        <v>7596.712596968714</v>
      </c>
      <c r="BJ109" s="226">
        <v>26170.881212969762</v>
      </c>
      <c r="BK109" s="226">
        <v>36248.157381005229</v>
      </c>
      <c r="BL109" s="226">
        <v>5394.1070341090835</v>
      </c>
      <c r="BM109" s="108">
        <v>9282.8156925686253</v>
      </c>
      <c r="BN109" s="226"/>
      <c r="BO109" s="567"/>
      <c r="BP109" s="257">
        <v>31486.730297494039</v>
      </c>
      <c r="BQ109" s="226"/>
      <c r="BR109" s="567"/>
      <c r="BS109" s="549"/>
      <c r="BT109" s="263"/>
      <c r="BU109" s="41"/>
      <c r="BV109" s="41">
        <f>BH109/AX109</f>
        <v>4.798662035250225E-2</v>
      </c>
      <c r="BW109" s="41">
        <f>BI109/AY109</f>
        <v>0.10709485888512225</v>
      </c>
      <c r="BX109" s="41">
        <f>BJ109/AZ109</f>
        <v>0.18418601856580649</v>
      </c>
      <c r="BY109" s="41">
        <f>BK109/BA109</f>
        <v>0.24529606129746401</v>
      </c>
      <c r="BZ109" s="41">
        <f>BL109/BB109</f>
        <v>3.108460678956361E-2</v>
      </c>
      <c r="CA109" s="103">
        <f>BM109/BC109</f>
        <v>6.4674101610904575E-2</v>
      </c>
      <c r="CB109" s="41"/>
      <c r="CC109" s="42"/>
      <c r="CD109" s="195" t="s">
        <v>107</v>
      </c>
      <c r="CE109" s="43">
        <f t="shared" ref="CE109:CK109" si="141">(BU109-BT109)*100</f>
        <v>0</v>
      </c>
      <c r="CF109" s="43">
        <f t="shared" si="141"/>
        <v>4.7986620352502252</v>
      </c>
      <c r="CG109" s="43">
        <f t="shared" si="141"/>
        <v>5.9108238532620003</v>
      </c>
      <c r="CH109" s="43">
        <f t="shared" si="141"/>
        <v>7.7091159680684234</v>
      </c>
      <c r="CI109" s="43">
        <f t="shared" si="141"/>
        <v>6.1110042731657517</v>
      </c>
      <c r="CJ109" s="43">
        <f t="shared" si="141"/>
        <v>-21.421145450790043</v>
      </c>
      <c r="CK109" s="110">
        <f t="shared" si="141"/>
        <v>3.3589494821340966</v>
      </c>
      <c r="CL109" s="43"/>
      <c r="CM109" s="562"/>
      <c r="CN109" s="263">
        <f t="shared" si="136"/>
        <v>8.8235294117647065E-2</v>
      </c>
      <c r="CO109" s="41">
        <f t="shared" si="129"/>
        <v>2.3255813953488372E-2</v>
      </c>
      <c r="CP109" s="41">
        <f t="shared" si="129"/>
        <v>0</v>
      </c>
      <c r="CQ109" s="41">
        <f>AA109/Q109</f>
        <v>0.18181818181818182</v>
      </c>
      <c r="CR109" s="41">
        <f>AB109/R109</f>
        <v>0.23364485981308411</v>
      </c>
      <c r="CS109" s="103">
        <f>AC109/S109</f>
        <v>7.6923076923076927E-2</v>
      </c>
      <c r="CT109" s="41"/>
      <c r="CU109" s="42"/>
      <c r="CV109" s="263">
        <f>AF109/S109</f>
        <v>0</v>
      </c>
      <c r="CW109" s="41"/>
      <c r="CX109" s="42"/>
      <c r="CY109" s="263">
        <f>AI109/S109</f>
        <v>0.12307692307692308</v>
      </c>
      <c r="CZ109" s="41"/>
      <c r="DA109" s="42"/>
      <c r="DB109" s="269">
        <f>(AC109+AF109+AI109)/S109</f>
        <v>0.2</v>
      </c>
      <c r="DC109" s="41"/>
      <c r="DD109" s="42"/>
      <c r="DE109" s="549"/>
      <c r="DF109" s="549"/>
      <c r="DG109" s="263"/>
      <c r="DH109" s="42"/>
      <c r="DI109" s="140" t="s">
        <v>192</v>
      </c>
      <c r="DJ109" s="175"/>
      <c r="DK109" s="191"/>
      <c r="DL109" s="167"/>
      <c r="DM109" s="167"/>
      <c r="DN109" s="175"/>
      <c r="DO109" s="191"/>
      <c r="DP109" s="167"/>
      <c r="DQ109" s="167"/>
      <c r="DR109" s="175"/>
      <c r="DS109" s="191"/>
      <c r="DT109" s="167"/>
      <c r="DU109" s="167"/>
      <c r="DV109" s="175"/>
    </row>
    <row r="110" spans="1:126" s="6" customFormat="1" x14ac:dyDescent="0.25">
      <c r="A110" s="327">
        <v>55</v>
      </c>
      <c r="B110" s="14" t="s">
        <v>230</v>
      </c>
      <c r="C110" s="2">
        <v>64</v>
      </c>
      <c r="D110" s="3">
        <v>64</v>
      </c>
      <c r="E110" s="3">
        <v>64</v>
      </c>
      <c r="F110" s="3"/>
      <c r="G110" s="3">
        <v>3</v>
      </c>
      <c r="H110" s="75">
        <v>4</v>
      </c>
      <c r="I110" s="3">
        <v>6</v>
      </c>
      <c r="J110" s="4">
        <v>86</v>
      </c>
      <c r="K110" s="238">
        <v>85</v>
      </c>
      <c r="L110" s="3">
        <v>152</v>
      </c>
      <c r="M110" s="4">
        <v>81</v>
      </c>
      <c r="N110" s="194">
        <v>39</v>
      </c>
      <c r="O110" s="3">
        <v>120</v>
      </c>
      <c r="P110" s="3">
        <v>248</v>
      </c>
      <c r="Q110" s="3"/>
      <c r="R110" s="3">
        <v>237</v>
      </c>
      <c r="S110" s="75">
        <v>328</v>
      </c>
      <c r="T110" s="3">
        <v>170</v>
      </c>
      <c r="U110" s="4">
        <v>158</v>
      </c>
      <c r="V110" s="194">
        <v>43</v>
      </c>
      <c r="W110" s="3">
        <v>10</v>
      </c>
      <c r="X110" s="3">
        <v>41</v>
      </c>
      <c r="Y110" s="3">
        <v>77</v>
      </c>
      <c r="Z110" s="3">
        <v>33</v>
      </c>
      <c r="AA110" s="3"/>
      <c r="AB110" s="3">
        <v>47</v>
      </c>
      <c r="AC110" s="75">
        <v>53</v>
      </c>
      <c r="AD110" s="3">
        <v>26</v>
      </c>
      <c r="AE110" s="4">
        <v>25</v>
      </c>
      <c r="AF110" s="238">
        <v>0</v>
      </c>
      <c r="AG110" s="3">
        <v>0</v>
      </c>
      <c r="AH110" s="4">
        <v>0</v>
      </c>
      <c r="AI110" s="238">
        <v>60</v>
      </c>
      <c r="AJ110" s="3">
        <v>30</v>
      </c>
      <c r="AK110" s="4">
        <v>37</v>
      </c>
      <c r="AL110" s="247">
        <v>34.68961474322856</v>
      </c>
      <c r="AM110" s="30">
        <v>35.899055782266466</v>
      </c>
      <c r="AN110" s="30">
        <v>47.338945139754472</v>
      </c>
      <c r="AO110" s="30">
        <v>56.018463184614767</v>
      </c>
      <c r="AP110" s="30">
        <v>56.018463184614767</v>
      </c>
      <c r="AQ110" s="30"/>
      <c r="AR110" s="79">
        <v>56.018463184614767</v>
      </c>
      <c r="AS110" s="30">
        <v>56.018463184614767</v>
      </c>
      <c r="AT110" s="30">
        <v>56.02</v>
      </c>
      <c r="AU110" s="584">
        <v>56.02</v>
      </c>
      <c r="AV110" s="251">
        <v>693070.89885658026</v>
      </c>
      <c r="AW110" s="16">
        <v>626457.73216999334</v>
      </c>
      <c r="AX110" s="16">
        <v>799500.28742010577</v>
      </c>
      <c r="AY110" s="16">
        <v>1021011.5480276151</v>
      </c>
      <c r="AZ110" s="16">
        <v>1132862.0781896517</v>
      </c>
      <c r="BA110" s="16"/>
      <c r="BB110" s="117">
        <v>907495.51795379655</v>
      </c>
      <c r="BC110" s="16">
        <v>915108.62203402375</v>
      </c>
      <c r="BD110" s="16">
        <v>1356000</v>
      </c>
      <c r="BE110" s="578">
        <v>899053</v>
      </c>
      <c r="BF110" s="251">
        <v>44332.417003887283</v>
      </c>
      <c r="BG110" s="16">
        <v>30705.573673456613</v>
      </c>
      <c r="BH110" s="16">
        <v>37208.097848048674</v>
      </c>
      <c r="BI110" s="16">
        <v>66251.757246686131</v>
      </c>
      <c r="BJ110" s="16">
        <v>113866.73951770338</v>
      </c>
      <c r="BK110" s="16"/>
      <c r="BL110" s="16">
        <v>123754.27572979096</v>
      </c>
      <c r="BM110" s="117">
        <v>36280.385427516063</v>
      </c>
      <c r="BN110" s="16">
        <v>146724</v>
      </c>
      <c r="BO110" s="578">
        <v>63789</v>
      </c>
      <c r="BP110" s="256">
        <v>146890.17137068088</v>
      </c>
      <c r="BQ110" s="16">
        <v>158005</v>
      </c>
      <c r="BR110" s="578">
        <v>156153</v>
      </c>
      <c r="BS110" s="571">
        <f t="shared" si="106"/>
        <v>-1.1721148064934654E-2</v>
      </c>
      <c r="BT110" s="262">
        <f t="shared" si="130"/>
        <v>6.3965197611133798E-2</v>
      </c>
      <c r="BU110" s="32">
        <f t="shared" si="131"/>
        <v>4.9014597628311271E-2</v>
      </c>
      <c r="BV110" s="32">
        <f t="shared" si="132"/>
        <v>4.6539192585051931E-2</v>
      </c>
      <c r="BW110" s="32">
        <f t="shared" si="133"/>
        <v>6.4888352511458802E-2</v>
      </c>
      <c r="BX110" s="32">
        <f t="shared" si="134"/>
        <v>0.10051244693411038</v>
      </c>
      <c r="BY110" s="32"/>
      <c r="BZ110" s="32">
        <f t="shared" ref="BZ110:CA113" si="142">BL110/BB110</f>
        <v>0.13636902142374183</v>
      </c>
      <c r="CA110" s="118">
        <f t="shared" si="142"/>
        <v>3.9645987977771621E-2</v>
      </c>
      <c r="CB110" s="32">
        <f t="shared" si="135"/>
        <v>0.10820353982300884</v>
      </c>
      <c r="CC110" s="33">
        <f t="shared" si="99"/>
        <v>7.0951323225660778E-2</v>
      </c>
      <c r="CD110" s="194" t="s">
        <v>107</v>
      </c>
      <c r="CE110" s="34">
        <f t="shared" ref="CE110:CH113" si="143">(BU110-BT110)*100</f>
        <v>-1.4950599982822528</v>
      </c>
      <c r="CF110" s="34">
        <f t="shared" si="143"/>
        <v>-0.24754050432593405</v>
      </c>
      <c r="CG110" s="34">
        <f t="shared" si="143"/>
        <v>1.8349159926406871</v>
      </c>
      <c r="CH110" s="34">
        <f t="shared" si="143"/>
        <v>3.5624094422651575</v>
      </c>
      <c r="CI110" s="34"/>
      <c r="CJ110" s="34"/>
      <c r="CK110" s="119">
        <f>(CA110-BZ110)*100</f>
        <v>-9.6723033445970206</v>
      </c>
      <c r="CL110" s="34">
        <f t="shared" si="139"/>
        <v>6.8557551845237219</v>
      </c>
      <c r="CM110" s="561">
        <f t="shared" si="100"/>
        <v>-3.7252216597348067</v>
      </c>
      <c r="CN110" s="262">
        <f t="shared" si="136"/>
        <v>1.0512820512820513</v>
      </c>
      <c r="CO110" s="32">
        <f t="shared" si="129"/>
        <v>0.64166666666666672</v>
      </c>
      <c r="CP110" s="32">
        <f t="shared" si="129"/>
        <v>0.13306451612903225</v>
      </c>
      <c r="CQ110" s="32"/>
      <c r="CR110" s="32">
        <f t="shared" ref="CR110:CT113" si="144">AB110/R110</f>
        <v>0.19831223628691982</v>
      </c>
      <c r="CS110" s="118">
        <f t="shared" si="144"/>
        <v>0.16158536585365854</v>
      </c>
      <c r="CT110" s="32">
        <f t="shared" si="144"/>
        <v>0.15294117647058825</v>
      </c>
      <c r="CU110" s="33">
        <f t="shared" si="101"/>
        <v>0.15822784810126583</v>
      </c>
      <c r="CV110" s="268">
        <f>AF110/S110</f>
        <v>0</v>
      </c>
      <c r="CW110" s="32">
        <f t="shared" ref="CW110:CW122" si="145">AG110/T110</f>
        <v>0</v>
      </c>
      <c r="CX110" s="33">
        <f t="shared" si="102"/>
        <v>0</v>
      </c>
      <c r="CY110" s="268">
        <f>AI110/S110</f>
        <v>0.18292682926829268</v>
      </c>
      <c r="CZ110" s="32">
        <f t="shared" ref="CZ110:CZ122" si="146">AJ110/T110</f>
        <v>0.17647058823529413</v>
      </c>
      <c r="DA110" s="33">
        <f t="shared" si="103"/>
        <v>0.23417721518987342</v>
      </c>
      <c r="DB110" s="268">
        <f>(AC110+AF110+AI110)/S110</f>
        <v>0.34451219512195119</v>
      </c>
      <c r="DC110" s="32">
        <f t="shared" ref="DC110:DC122" si="147">(AD110+AG110+AJ110)/T110</f>
        <v>0.32941176470588235</v>
      </c>
      <c r="DD110" s="33">
        <f t="shared" si="104"/>
        <v>0.39240506329113922</v>
      </c>
      <c r="DE110" s="548">
        <f t="shared" si="107"/>
        <v>0</v>
      </c>
      <c r="DF110" s="548">
        <f t="shared" si="105"/>
        <v>-7.0588235294117646E-2</v>
      </c>
      <c r="DG110" s="262"/>
      <c r="DH110" s="33"/>
      <c r="DI110" s="31" t="s">
        <v>192</v>
      </c>
      <c r="DJ110" s="172"/>
      <c r="DK110" s="188"/>
      <c r="DL110" s="95" t="s">
        <v>192</v>
      </c>
      <c r="DM110" s="95" t="s">
        <v>192</v>
      </c>
      <c r="DN110" s="172"/>
      <c r="DO110" s="188"/>
      <c r="DP110" s="95" t="s">
        <v>192</v>
      </c>
      <c r="DQ110" s="95"/>
      <c r="DR110" s="172" t="s">
        <v>192</v>
      </c>
      <c r="DS110" s="188" t="s">
        <v>192</v>
      </c>
      <c r="DT110" s="95"/>
      <c r="DU110" s="95"/>
      <c r="DV110" s="172" t="s">
        <v>192</v>
      </c>
    </row>
    <row r="111" spans="1:126" s="6" customFormat="1" x14ac:dyDescent="0.25">
      <c r="A111" s="327">
        <v>56</v>
      </c>
      <c r="B111" s="14" t="s">
        <v>231</v>
      </c>
      <c r="C111" s="2">
        <v>1</v>
      </c>
      <c r="D111" s="3">
        <v>1</v>
      </c>
      <c r="E111" s="3">
        <v>1</v>
      </c>
      <c r="F111" s="3">
        <v>2</v>
      </c>
      <c r="G111" s="3">
        <v>2</v>
      </c>
      <c r="H111" s="75">
        <v>2</v>
      </c>
      <c r="I111" s="3">
        <v>2</v>
      </c>
      <c r="J111" s="4">
        <v>2</v>
      </c>
      <c r="K111" s="238">
        <v>56</v>
      </c>
      <c r="L111" s="3">
        <v>58</v>
      </c>
      <c r="M111" s="4">
        <v>58</v>
      </c>
      <c r="N111" s="194">
        <v>426</v>
      </c>
      <c r="O111" s="3">
        <v>662</v>
      </c>
      <c r="P111" s="3">
        <v>830</v>
      </c>
      <c r="Q111" s="3">
        <v>924</v>
      </c>
      <c r="R111" s="3">
        <v>803</v>
      </c>
      <c r="S111" s="75">
        <v>781</v>
      </c>
      <c r="T111" s="3">
        <v>657</v>
      </c>
      <c r="U111" s="4">
        <v>682</v>
      </c>
      <c r="V111" s="194">
        <v>95</v>
      </c>
      <c r="W111" s="3">
        <v>78</v>
      </c>
      <c r="X111" s="3">
        <v>118</v>
      </c>
      <c r="Y111" s="3">
        <v>229</v>
      </c>
      <c r="Z111" s="3">
        <v>142</v>
      </c>
      <c r="AA111" s="3">
        <v>173</v>
      </c>
      <c r="AB111" s="3">
        <v>117</v>
      </c>
      <c r="AC111" s="75">
        <v>157</v>
      </c>
      <c r="AD111" s="3">
        <v>162</v>
      </c>
      <c r="AE111" s="4">
        <v>128</v>
      </c>
      <c r="AF111" s="238">
        <v>280</v>
      </c>
      <c r="AG111" s="3">
        <v>284</v>
      </c>
      <c r="AH111" s="4">
        <v>300</v>
      </c>
      <c r="AI111" s="238">
        <v>326</v>
      </c>
      <c r="AJ111" s="3">
        <v>326</v>
      </c>
      <c r="AK111" s="4">
        <v>328</v>
      </c>
      <c r="AL111" s="247">
        <v>35.85636962794748</v>
      </c>
      <c r="AM111" s="30">
        <v>43.041872271643307</v>
      </c>
      <c r="AN111" s="30">
        <v>47.66620565620002</v>
      </c>
      <c r="AO111" s="30">
        <v>58.124313464351374</v>
      </c>
      <c r="AP111" s="30">
        <v>53.926841622984504</v>
      </c>
      <c r="AQ111" s="30">
        <v>53.926841622984504</v>
      </c>
      <c r="AR111" s="79">
        <v>53.926841622984504</v>
      </c>
      <c r="AS111" s="30">
        <v>53.926841622984504</v>
      </c>
      <c r="AT111" s="30">
        <v>53.93</v>
      </c>
      <c r="AU111" s="584">
        <v>53.93</v>
      </c>
      <c r="AV111" s="251">
        <v>587950.55235883687</v>
      </c>
      <c r="AW111" s="16">
        <v>523168.62169253448</v>
      </c>
      <c r="AX111" s="16">
        <v>719536.314534351</v>
      </c>
      <c r="AY111" s="16">
        <v>960404.32325370947</v>
      </c>
      <c r="AZ111" s="16">
        <v>1032761.6234398211</v>
      </c>
      <c r="BA111" s="16">
        <v>1055803.6095412092</v>
      </c>
      <c r="BB111" s="117">
        <v>985140.94968156132</v>
      </c>
      <c r="BC111" s="16">
        <v>1074000.7171273925</v>
      </c>
      <c r="BD111" s="16">
        <v>929972</v>
      </c>
      <c r="BE111" s="578">
        <v>915682</v>
      </c>
      <c r="BF111" s="251">
        <v>331500.67444123822</v>
      </c>
      <c r="BG111" s="16">
        <v>267380.3791668801</v>
      </c>
      <c r="BH111" s="16">
        <v>279655.49427720957</v>
      </c>
      <c r="BI111" s="16">
        <v>364198.26864958083</v>
      </c>
      <c r="BJ111" s="16">
        <v>482741.98780883435</v>
      </c>
      <c r="BK111" s="16">
        <v>462214.2161968344</v>
      </c>
      <c r="BL111" s="16">
        <v>428388.28464266</v>
      </c>
      <c r="BM111" s="117">
        <v>268500.17928184813</v>
      </c>
      <c r="BN111" s="16">
        <v>232493</v>
      </c>
      <c r="BO111" s="578">
        <v>121438</v>
      </c>
      <c r="BP111" s="256">
        <v>915084.43321324303</v>
      </c>
      <c r="BQ111" s="16">
        <v>742062</v>
      </c>
      <c r="BR111" s="578">
        <v>702415</v>
      </c>
      <c r="BS111" s="571">
        <f t="shared" si="106"/>
        <v>-5.3428150208473149E-2</v>
      </c>
      <c r="BT111" s="262">
        <f t="shared" si="130"/>
        <v>0.56382407178846794</v>
      </c>
      <c r="BU111" s="32">
        <f t="shared" si="131"/>
        <v>0.51107877667024759</v>
      </c>
      <c r="BV111" s="32">
        <f t="shared" si="132"/>
        <v>0.38866070916544226</v>
      </c>
      <c r="BW111" s="32">
        <f t="shared" si="133"/>
        <v>0.3792134831460674</v>
      </c>
      <c r="BX111" s="32">
        <f t="shared" si="134"/>
        <v>0.46742827856147939</v>
      </c>
      <c r="BY111" s="32">
        <f t="shared" ref="BY111:BY122" si="148">BK111/BA111</f>
        <v>0.43778427353330018</v>
      </c>
      <c r="BZ111" s="32">
        <f t="shared" si="142"/>
        <v>0.43484973879233524</v>
      </c>
      <c r="CA111" s="118">
        <f t="shared" si="142"/>
        <v>0.25</v>
      </c>
      <c r="CB111" s="32">
        <f t="shared" si="135"/>
        <v>0.25</v>
      </c>
      <c r="CC111" s="33">
        <f t="shared" si="99"/>
        <v>0.13262027647152613</v>
      </c>
      <c r="CD111" s="194" t="s">
        <v>107</v>
      </c>
      <c r="CE111" s="34">
        <f t="shared" si="143"/>
        <v>-5.2745295118220348</v>
      </c>
      <c r="CF111" s="34">
        <f t="shared" si="143"/>
        <v>-12.241806750480533</v>
      </c>
      <c r="CG111" s="34">
        <f t="shared" si="143"/>
        <v>-0.94472260193748658</v>
      </c>
      <c r="CH111" s="34">
        <f t="shared" si="143"/>
        <v>8.8214795415411995</v>
      </c>
      <c r="CI111" s="34">
        <f t="shared" ref="CI111:CJ113" si="149">(BY111-BX111)*100</f>
        <v>-2.964400502817921</v>
      </c>
      <c r="CJ111" s="34">
        <f t="shared" si="149"/>
        <v>-0.29345347409649447</v>
      </c>
      <c r="CK111" s="119">
        <f>(CA111-BZ111)*100</f>
        <v>-18.484973879233525</v>
      </c>
      <c r="CL111" s="34">
        <f t="shared" si="139"/>
        <v>0</v>
      </c>
      <c r="CM111" s="561">
        <f t="shared" si="100"/>
        <v>-11.737972352847386</v>
      </c>
      <c r="CN111" s="262">
        <f t="shared" si="136"/>
        <v>0.27699530516431925</v>
      </c>
      <c r="CO111" s="32">
        <f t="shared" si="129"/>
        <v>0.34592145015105741</v>
      </c>
      <c r="CP111" s="32">
        <f t="shared" si="129"/>
        <v>0.1710843373493976</v>
      </c>
      <c r="CQ111" s="32">
        <f t="shared" ref="CQ111:CQ122" si="150">AA111/Q111</f>
        <v>0.18722943722943722</v>
      </c>
      <c r="CR111" s="32">
        <f t="shared" si="144"/>
        <v>0.14570361145703611</v>
      </c>
      <c r="CS111" s="118">
        <f t="shared" si="144"/>
        <v>0.20102432778489115</v>
      </c>
      <c r="CT111" s="118">
        <f t="shared" si="144"/>
        <v>0.24657534246575341</v>
      </c>
      <c r="CU111" s="33">
        <f t="shared" si="101"/>
        <v>0.18768328445747801</v>
      </c>
      <c r="CV111" s="268">
        <f>AF111/S111</f>
        <v>0.35851472471190782</v>
      </c>
      <c r="CW111" s="118">
        <f t="shared" si="145"/>
        <v>0.43226788432267882</v>
      </c>
      <c r="CX111" s="33">
        <f t="shared" si="102"/>
        <v>0.43988269794721407</v>
      </c>
      <c r="CY111" s="268">
        <f>AI111/S111</f>
        <v>0.4174135723431498</v>
      </c>
      <c r="CZ111" s="118">
        <f t="shared" si="146"/>
        <v>0.49619482496194822</v>
      </c>
      <c r="DA111" s="33">
        <f t="shared" si="103"/>
        <v>0.48093841642228741</v>
      </c>
      <c r="DB111" s="268">
        <f>(AC111+AF111+AI111)/S111</f>
        <v>0.97695262483994882</v>
      </c>
      <c r="DC111" s="32">
        <f t="shared" si="147"/>
        <v>1.1750380517503805</v>
      </c>
      <c r="DD111" s="33">
        <f t="shared" si="104"/>
        <v>1.1085043988269794</v>
      </c>
      <c r="DE111" s="548">
        <f t="shared" si="107"/>
        <v>0</v>
      </c>
      <c r="DF111" s="548">
        <f t="shared" si="105"/>
        <v>3.8051750380517502E-2</v>
      </c>
      <c r="DG111" s="262" t="s">
        <v>192</v>
      </c>
      <c r="DH111" s="33"/>
      <c r="DI111" s="31"/>
      <c r="DJ111" s="172" t="s">
        <v>192</v>
      </c>
      <c r="DK111" s="188"/>
      <c r="DL111" s="95" t="s">
        <v>192</v>
      </c>
      <c r="DM111" s="95" t="s">
        <v>192</v>
      </c>
      <c r="DN111" s="172"/>
      <c r="DO111" s="188"/>
      <c r="DP111" s="95" t="s">
        <v>192</v>
      </c>
      <c r="DQ111" s="95" t="s">
        <v>192</v>
      </c>
      <c r="DR111" s="172"/>
      <c r="DS111" s="188"/>
      <c r="DT111" s="95" t="s">
        <v>192</v>
      </c>
      <c r="DU111" s="95"/>
      <c r="DV111" s="172" t="s">
        <v>192</v>
      </c>
    </row>
    <row r="112" spans="1:126" s="11" customFormat="1" x14ac:dyDescent="0.25">
      <c r="A112" s="328">
        <v>57</v>
      </c>
      <c r="B112" s="35" t="s">
        <v>25</v>
      </c>
      <c r="C112" s="36">
        <v>0</v>
      </c>
      <c r="D112" s="37">
        <v>0</v>
      </c>
      <c r="E112" s="37">
        <v>0</v>
      </c>
      <c r="F112" s="37">
        <v>0</v>
      </c>
      <c r="G112" s="37">
        <v>0</v>
      </c>
      <c r="H112" s="76">
        <v>0</v>
      </c>
      <c r="I112" s="37">
        <v>0</v>
      </c>
      <c r="J112" s="38">
        <v>0</v>
      </c>
      <c r="K112" s="239">
        <v>11</v>
      </c>
      <c r="L112" s="37">
        <v>11</v>
      </c>
      <c r="M112" s="38">
        <v>11</v>
      </c>
      <c r="N112" s="195">
        <v>56</v>
      </c>
      <c r="O112" s="37">
        <v>69</v>
      </c>
      <c r="P112" s="37">
        <v>74</v>
      </c>
      <c r="Q112" s="37">
        <v>76</v>
      </c>
      <c r="R112" s="37">
        <v>74</v>
      </c>
      <c r="S112" s="76">
        <v>101</v>
      </c>
      <c r="T112" s="37">
        <v>96</v>
      </c>
      <c r="U112" s="38">
        <v>96</v>
      </c>
      <c r="V112" s="195">
        <v>6</v>
      </c>
      <c r="W112" s="37"/>
      <c r="X112" s="37"/>
      <c r="Y112" s="37"/>
      <c r="Z112" s="37"/>
      <c r="AA112" s="37">
        <v>0</v>
      </c>
      <c r="AB112" s="37">
        <v>0</v>
      </c>
      <c r="AC112" s="76">
        <v>3</v>
      </c>
      <c r="AD112" s="37">
        <v>2</v>
      </c>
      <c r="AE112" s="38">
        <v>2</v>
      </c>
      <c r="AF112" s="239">
        <v>3</v>
      </c>
      <c r="AG112" s="37">
        <v>0</v>
      </c>
      <c r="AH112" s="38">
        <v>4</v>
      </c>
      <c r="AI112" s="239">
        <v>0</v>
      </c>
      <c r="AJ112" s="37">
        <v>0</v>
      </c>
      <c r="AK112" s="38">
        <v>0</v>
      </c>
      <c r="AL112" s="248">
        <v>16.547999157659891</v>
      </c>
      <c r="AM112" s="39">
        <v>25.697064900029027</v>
      </c>
      <c r="AN112" s="39">
        <v>37.592273236919546</v>
      </c>
      <c r="AO112" s="39">
        <v>37.592273236919546</v>
      </c>
      <c r="AP112" s="39">
        <v>37.592273236919546</v>
      </c>
      <c r="AQ112" s="39">
        <v>37.592273236919546</v>
      </c>
      <c r="AR112" s="78">
        <v>37.592273236919546</v>
      </c>
      <c r="AS112" s="39">
        <v>42.301978930114231</v>
      </c>
      <c r="AT112" s="37">
        <v>48.16</v>
      </c>
      <c r="AU112" s="38">
        <v>50.5</v>
      </c>
      <c r="AV112" s="252">
        <v>50045.247323578122</v>
      </c>
      <c r="AW112" s="226">
        <v>48679.290385370601</v>
      </c>
      <c r="AX112" s="226">
        <v>75651.248427726649</v>
      </c>
      <c r="AY112" s="226">
        <v>95316.759722483082</v>
      </c>
      <c r="AZ112" s="226">
        <v>100920.0289127552</v>
      </c>
      <c r="BA112" s="226">
        <v>98015.947547253571</v>
      </c>
      <c r="BB112" s="108">
        <v>95854.206862795327</v>
      </c>
      <c r="BC112" s="226">
        <v>97669.478261364478</v>
      </c>
      <c r="BD112" s="226">
        <v>97577.66</v>
      </c>
      <c r="BE112" s="567">
        <v>107967</v>
      </c>
      <c r="BF112" s="252">
        <v>14893.199241893899</v>
      </c>
      <c r="BG112" s="226">
        <v>7211.1143362872153</v>
      </c>
      <c r="BH112" s="226">
        <v>21452.638288911276</v>
      </c>
      <c r="BI112" s="226">
        <v>29005.241859750371</v>
      </c>
      <c r="BJ112" s="226">
        <v>29043.659398637457</v>
      </c>
      <c r="BK112" s="226">
        <v>24867.530634430084</v>
      </c>
      <c r="BL112" s="226">
        <v>19615.483121894584</v>
      </c>
      <c r="BM112" s="108">
        <v>2853.0429536542197</v>
      </c>
      <c r="BN112" s="226">
        <v>17634.63</v>
      </c>
      <c r="BO112" s="567">
        <v>15011</v>
      </c>
      <c r="BP112" s="257">
        <v>87882.0268524368</v>
      </c>
      <c r="BQ112" s="226">
        <v>89377.75</v>
      </c>
      <c r="BR112" s="567">
        <v>102182</v>
      </c>
      <c r="BS112" s="549">
        <f t="shared" si="106"/>
        <v>0.14325992766656132</v>
      </c>
      <c r="BT112" s="263">
        <f>BF112/AV112</f>
        <v>0.29759467758444219</v>
      </c>
      <c r="BU112" s="41">
        <f>BG112/AW112</f>
        <v>0.14813515725476442</v>
      </c>
      <c r="BV112" s="41">
        <f>BH112/AX112</f>
        <v>0.28357282575985554</v>
      </c>
      <c r="BW112" s="41">
        <f>BI112/AY112</f>
        <v>0.30430369165086807</v>
      </c>
      <c r="BX112" s="41">
        <f>BJ112/AZ112</f>
        <v>0.28778885332806969</v>
      </c>
      <c r="BY112" s="41">
        <f t="shared" si="148"/>
        <v>0.25370902650756322</v>
      </c>
      <c r="BZ112" s="41">
        <f t="shared" si="142"/>
        <v>0.20463872962792309</v>
      </c>
      <c r="CA112" s="103">
        <f t="shared" si="142"/>
        <v>2.9211202971919731E-2</v>
      </c>
      <c r="CB112" s="41">
        <f t="shared" si="135"/>
        <v>0.18072405097642227</v>
      </c>
      <c r="CC112" s="42">
        <f t="shared" si="99"/>
        <v>0.13903322311447017</v>
      </c>
      <c r="CD112" s="195"/>
      <c r="CE112" s="43">
        <f t="shared" si="143"/>
        <v>-14.945952032967776</v>
      </c>
      <c r="CF112" s="43">
        <f t="shared" si="143"/>
        <v>13.543766850509112</v>
      </c>
      <c r="CG112" s="43">
        <f t="shared" si="143"/>
        <v>2.0730865891012531</v>
      </c>
      <c r="CH112" s="43">
        <f t="shared" si="143"/>
        <v>-1.6514838322798375</v>
      </c>
      <c r="CI112" s="43">
        <f t="shared" si="149"/>
        <v>-3.4079826820506476</v>
      </c>
      <c r="CJ112" s="43">
        <f t="shared" si="149"/>
        <v>-4.9070296879640125</v>
      </c>
      <c r="CK112" s="110">
        <f>(CA112-BZ112)*100</f>
        <v>-17.542752665600336</v>
      </c>
      <c r="CL112" s="43">
        <f t="shared" si="139"/>
        <v>15.151284800450254</v>
      </c>
      <c r="CM112" s="562">
        <f t="shared" si="100"/>
        <v>-4.1690827861952107</v>
      </c>
      <c r="CN112" s="263"/>
      <c r="CO112" s="41"/>
      <c r="CP112" s="41"/>
      <c r="CQ112" s="41">
        <f t="shared" si="150"/>
        <v>0</v>
      </c>
      <c r="CR112" s="41">
        <f t="shared" si="144"/>
        <v>0</v>
      </c>
      <c r="CS112" s="103">
        <f t="shared" si="144"/>
        <v>2.9702970297029702E-2</v>
      </c>
      <c r="CT112" s="41">
        <f t="shared" si="144"/>
        <v>2.0833333333333332E-2</v>
      </c>
      <c r="CU112" s="42">
        <f t="shared" si="101"/>
        <v>2.0833333333333332E-2</v>
      </c>
      <c r="CV112" s="263">
        <f>AF112/S112</f>
        <v>2.9702970297029702E-2</v>
      </c>
      <c r="CW112" s="41">
        <f t="shared" si="145"/>
        <v>0</v>
      </c>
      <c r="CX112" s="42">
        <f t="shared" si="102"/>
        <v>4.1666666666666664E-2</v>
      </c>
      <c r="CY112" s="263">
        <f>AI112/S112</f>
        <v>0</v>
      </c>
      <c r="CZ112" s="41">
        <f t="shared" si="146"/>
        <v>0</v>
      </c>
      <c r="DA112" s="42">
        <f t="shared" si="103"/>
        <v>0</v>
      </c>
      <c r="DB112" s="269">
        <f>(AC112+AF112+AI112)/S112</f>
        <v>5.9405940594059403E-2</v>
      </c>
      <c r="DC112" s="41">
        <f t="shared" si="147"/>
        <v>2.0833333333333332E-2</v>
      </c>
      <c r="DD112" s="42">
        <f t="shared" si="104"/>
        <v>6.25E-2</v>
      </c>
      <c r="DE112" s="549">
        <f t="shared" si="107"/>
        <v>4.858803986710971E-2</v>
      </c>
      <c r="DF112" s="549">
        <f t="shared" si="105"/>
        <v>0</v>
      </c>
      <c r="DG112" s="263"/>
      <c r="DH112" s="42" t="s">
        <v>192</v>
      </c>
      <c r="DI112" s="140"/>
      <c r="DJ112" s="173" t="s">
        <v>192</v>
      </c>
      <c r="DK112" s="189"/>
      <c r="DL112" s="94" t="s">
        <v>192</v>
      </c>
      <c r="DM112" s="94"/>
      <c r="DN112" s="173" t="s">
        <v>192</v>
      </c>
      <c r="DO112" s="189"/>
      <c r="DP112" s="94" t="s">
        <v>192</v>
      </c>
      <c r="DQ112" s="94"/>
      <c r="DR112" s="173" t="s">
        <v>192</v>
      </c>
      <c r="DS112" s="189" t="s">
        <v>192</v>
      </c>
      <c r="DT112" s="94"/>
      <c r="DU112" s="94" t="s">
        <v>192</v>
      </c>
      <c r="DV112" s="173"/>
    </row>
    <row r="113" spans="1:126" s="6" customFormat="1" x14ac:dyDescent="0.25">
      <c r="A113" s="327">
        <v>58</v>
      </c>
      <c r="B113" s="14" t="s">
        <v>232</v>
      </c>
      <c r="C113" s="2">
        <v>0</v>
      </c>
      <c r="D113" s="3">
        <v>0</v>
      </c>
      <c r="E113" s="3">
        <v>0</v>
      </c>
      <c r="F113" s="3">
        <v>0</v>
      </c>
      <c r="G113" s="3">
        <v>1</v>
      </c>
      <c r="H113" s="75">
        <v>1</v>
      </c>
      <c r="I113" s="3">
        <v>1</v>
      </c>
      <c r="J113" s="4">
        <v>1</v>
      </c>
      <c r="K113" s="238">
        <v>91</v>
      </c>
      <c r="L113" s="3">
        <v>91</v>
      </c>
      <c r="M113" s="4">
        <v>91</v>
      </c>
      <c r="N113" s="194">
        <v>772</v>
      </c>
      <c r="O113" s="3">
        <v>895</v>
      </c>
      <c r="P113" s="3">
        <v>1052</v>
      </c>
      <c r="Q113" s="3">
        <v>1068</v>
      </c>
      <c r="R113" s="3">
        <v>847</v>
      </c>
      <c r="S113" s="75">
        <v>899</v>
      </c>
      <c r="T113" s="3">
        <v>604</v>
      </c>
      <c r="U113" s="4">
        <v>706</v>
      </c>
      <c r="V113" s="194">
        <v>28</v>
      </c>
      <c r="W113" s="3">
        <v>20</v>
      </c>
      <c r="X113" s="3">
        <v>16</v>
      </c>
      <c r="Y113" s="3">
        <v>19</v>
      </c>
      <c r="Z113" s="3">
        <v>11</v>
      </c>
      <c r="AA113" s="3">
        <v>9</v>
      </c>
      <c r="AB113" s="3">
        <v>24</v>
      </c>
      <c r="AC113" s="75">
        <v>25</v>
      </c>
      <c r="AD113" s="3">
        <v>21</v>
      </c>
      <c r="AE113" s="4">
        <v>31</v>
      </c>
      <c r="AF113" s="238">
        <v>317</v>
      </c>
      <c r="AG113" s="3">
        <v>0</v>
      </c>
      <c r="AH113" s="4">
        <v>0</v>
      </c>
      <c r="AI113" s="238">
        <v>73</v>
      </c>
      <c r="AJ113" s="3">
        <v>50</v>
      </c>
      <c r="AK113" s="4">
        <v>81</v>
      </c>
      <c r="AL113" s="247">
        <v>45.84492973858999</v>
      </c>
      <c r="AM113" s="30">
        <v>35.44373680286396</v>
      </c>
      <c r="AN113" s="30">
        <v>49.444795419491065</v>
      </c>
      <c r="AO113" s="30">
        <v>49.444795419491065</v>
      </c>
      <c r="AP113" s="30">
        <v>49.444795419491065</v>
      </c>
      <c r="AQ113" s="30">
        <v>51.57910313544032</v>
      </c>
      <c r="AR113" s="79">
        <v>51.57910313544032</v>
      </c>
      <c r="AS113" s="30">
        <v>46.058360510184912</v>
      </c>
      <c r="AT113" s="30">
        <v>46.06</v>
      </c>
      <c r="AU113" s="584">
        <v>46.06</v>
      </c>
      <c r="AV113" s="251">
        <v>621143.30595727975</v>
      </c>
      <c r="AW113" s="16">
        <v>610352.24614544027</v>
      </c>
      <c r="AX113" s="16">
        <v>856167.58015036909</v>
      </c>
      <c r="AY113" s="16">
        <v>1023622.5178001263</v>
      </c>
      <c r="AZ113" s="16">
        <v>1028356.4123141018</v>
      </c>
      <c r="BA113" s="16">
        <v>1009820.6612369879</v>
      </c>
      <c r="BB113" s="117">
        <v>946959.60751503974</v>
      </c>
      <c r="BC113" s="16">
        <v>1001314.7335530247</v>
      </c>
      <c r="BD113" s="16">
        <v>825795</v>
      </c>
      <c r="BE113" s="578">
        <v>900080</v>
      </c>
      <c r="BF113" s="251">
        <v>138455.38727724942</v>
      </c>
      <c r="BG113" s="16">
        <v>124075.84475899398</v>
      </c>
      <c r="BH113" s="16">
        <v>152510.51502268057</v>
      </c>
      <c r="BI113" s="16">
        <v>265177.77360402048</v>
      </c>
      <c r="BJ113" s="16">
        <v>376750.84376298374</v>
      </c>
      <c r="BK113" s="16">
        <v>377725.51095326722</v>
      </c>
      <c r="BL113" s="16">
        <v>28909.909448437971</v>
      </c>
      <c r="BM113" s="117">
        <v>31688.778094603902</v>
      </c>
      <c r="BN113" s="16">
        <v>-38472</v>
      </c>
      <c r="BO113" s="578">
        <v>20478</v>
      </c>
      <c r="BP113" s="256">
        <v>389775.81231751671</v>
      </c>
      <c r="BQ113" s="16">
        <v>345254</v>
      </c>
      <c r="BR113" s="578">
        <v>354627</v>
      </c>
      <c r="BS113" s="571">
        <f t="shared" si="106"/>
        <v>2.7148128624143383E-2</v>
      </c>
      <c r="BT113" s="262">
        <f t="shared" si="130"/>
        <v>0.22290409628397725</v>
      </c>
      <c r="BU113" s="32">
        <f t="shared" si="131"/>
        <v>0.20328563635600688</v>
      </c>
      <c r="BV113" s="32">
        <f t="shared" si="132"/>
        <v>0.17813161647150325</v>
      </c>
      <c r="BW113" s="32">
        <f t="shared" si="133"/>
        <v>0.25905816743257631</v>
      </c>
      <c r="BX113" s="32">
        <f t="shared" si="134"/>
        <v>0.36636212819948727</v>
      </c>
      <c r="BY113" s="32">
        <f t="shared" si="148"/>
        <v>0.37405207226654419</v>
      </c>
      <c r="BZ113" s="32">
        <f t="shared" si="142"/>
        <v>3.0529189649706173E-2</v>
      </c>
      <c r="CA113" s="118">
        <f t="shared" si="142"/>
        <v>3.1647170497692292E-2</v>
      </c>
      <c r="CB113" s="32">
        <f t="shared" si="135"/>
        <v>-4.6587833542222949E-2</v>
      </c>
      <c r="CC113" s="33">
        <f t="shared" si="99"/>
        <v>2.275131099457826E-2</v>
      </c>
      <c r="CD113" s="194" t="s">
        <v>107</v>
      </c>
      <c r="CE113" s="34">
        <f t="shared" si="143"/>
        <v>-1.9618459927970373</v>
      </c>
      <c r="CF113" s="34">
        <f t="shared" si="143"/>
        <v>-2.5154019884503636</v>
      </c>
      <c r="CG113" s="34">
        <f t="shared" si="143"/>
        <v>8.0926550961073076</v>
      </c>
      <c r="CH113" s="34">
        <f t="shared" si="143"/>
        <v>10.730396076691095</v>
      </c>
      <c r="CI113" s="34">
        <f t="shared" si="149"/>
        <v>0.76899440670569197</v>
      </c>
      <c r="CJ113" s="34">
        <f t="shared" si="149"/>
        <v>-34.352288261683803</v>
      </c>
      <c r="CK113" s="119">
        <f>(CA113-BZ113)*100</f>
        <v>0.11179808479861199</v>
      </c>
      <c r="CL113" s="34">
        <f t="shared" si="139"/>
        <v>-7.8235004039915239</v>
      </c>
      <c r="CM113" s="561">
        <f t="shared" si="100"/>
        <v>6.9339144536801207</v>
      </c>
      <c r="CN113" s="262">
        <f>X113/N113</f>
        <v>2.072538860103627E-2</v>
      </c>
      <c r="CO113" s="32">
        <f>Y113/O113</f>
        <v>2.1229050279329607E-2</v>
      </c>
      <c r="CP113" s="32">
        <f>Z113/P113</f>
        <v>1.0456273764258554E-2</v>
      </c>
      <c r="CQ113" s="32">
        <f t="shared" si="150"/>
        <v>8.4269662921348312E-3</v>
      </c>
      <c r="CR113" s="32">
        <f t="shared" si="144"/>
        <v>2.833530106257379E-2</v>
      </c>
      <c r="CS113" s="118">
        <f t="shared" si="144"/>
        <v>2.7808676307007785E-2</v>
      </c>
      <c r="CT113" s="32">
        <f t="shared" si="144"/>
        <v>3.4768211920529798E-2</v>
      </c>
      <c r="CU113" s="33">
        <f t="shared" si="101"/>
        <v>4.3909348441926344E-2</v>
      </c>
      <c r="CV113" s="268">
        <f>AF113/S113</f>
        <v>0.35261401557285871</v>
      </c>
      <c r="CW113" s="32">
        <f t="shared" si="145"/>
        <v>0</v>
      </c>
      <c r="CX113" s="33">
        <f t="shared" si="102"/>
        <v>0</v>
      </c>
      <c r="CY113" s="268">
        <f>AI113/S113</f>
        <v>8.1201334816462731E-2</v>
      </c>
      <c r="CZ113" s="32">
        <f t="shared" si="146"/>
        <v>8.2781456953642391E-2</v>
      </c>
      <c r="DA113" s="33">
        <f t="shared" si="103"/>
        <v>0.11473087818696884</v>
      </c>
      <c r="DB113" s="268">
        <f>(AC113+AF113+AI113)/S113</f>
        <v>0.46162402669632924</v>
      </c>
      <c r="DC113" s="32">
        <f t="shared" si="147"/>
        <v>0.11754966887417219</v>
      </c>
      <c r="DD113" s="33">
        <f t="shared" si="104"/>
        <v>0.15864022662889518</v>
      </c>
      <c r="DE113" s="548">
        <f t="shared" si="107"/>
        <v>0</v>
      </c>
      <c r="DF113" s="548">
        <f t="shared" si="105"/>
        <v>0.16887417218543047</v>
      </c>
      <c r="DG113" s="262"/>
      <c r="DH113" s="33"/>
      <c r="DI113" s="31"/>
      <c r="DJ113" s="172" t="s">
        <v>192</v>
      </c>
      <c r="DK113" s="188"/>
      <c r="DL113" s="95" t="s">
        <v>192</v>
      </c>
      <c r="DM113" s="95"/>
      <c r="DN113" s="172" t="s">
        <v>192</v>
      </c>
      <c r="DO113" s="188"/>
      <c r="DP113" s="95" t="s">
        <v>192</v>
      </c>
      <c r="DQ113" s="95" t="s">
        <v>192</v>
      </c>
      <c r="DR113" s="172"/>
      <c r="DS113" s="188"/>
      <c r="DT113" s="95" t="s">
        <v>192</v>
      </c>
      <c r="DU113" s="95"/>
      <c r="DV113" s="172" t="s">
        <v>192</v>
      </c>
    </row>
    <row r="114" spans="1:126" s="8" customFormat="1" x14ac:dyDescent="0.25">
      <c r="A114" s="326"/>
      <c r="B114" s="21" t="s">
        <v>344</v>
      </c>
      <c r="C114" s="22">
        <v>0</v>
      </c>
      <c r="D114" s="23">
        <v>0</v>
      </c>
      <c r="E114" s="23">
        <v>0</v>
      </c>
      <c r="F114" s="23">
        <v>0</v>
      </c>
      <c r="G114" s="23"/>
      <c r="H114" s="51"/>
      <c r="I114" s="23">
        <v>0</v>
      </c>
      <c r="J114" s="24">
        <v>0</v>
      </c>
      <c r="K114" s="237"/>
      <c r="L114" s="23">
        <v>4</v>
      </c>
      <c r="M114" s="24">
        <v>4</v>
      </c>
      <c r="N114" s="242">
        <v>0</v>
      </c>
      <c r="O114" s="23">
        <v>16</v>
      </c>
      <c r="P114" s="23">
        <v>19</v>
      </c>
      <c r="Q114" s="23">
        <v>16</v>
      </c>
      <c r="R114" s="23"/>
      <c r="S114" s="51"/>
      <c r="T114" s="23">
        <v>22</v>
      </c>
      <c r="U114" s="24">
        <v>15</v>
      </c>
      <c r="V114" s="242"/>
      <c r="W114" s="23"/>
      <c r="X114" s="23"/>
      <c r="Y114" s="23"/>
      <c r="Z114" s="23"/>
      <c r="AA114" s="23">
        <v>0</v>
      </c>
      <c r="AB114" s="23"/>
      <c r="AC114" s="51"/>
      <c r="AD114" s="23">
        <v>3</v>
      </c>
      <c r="AE114" s="24">
        <v>11</v>
      </c>
      <c r="AF114" s="237"/>
      <c r="AG114" s="23">
        <v>7</v>
      </c>
      <c r="AH114" s="24">
        <v>4</v>
      </c>
      <c r="AI114" s="237"/>
      <c r="AJ114" s="23">
        <v>6</v>
      </c>
      <c r="AK114" s="24">
        <v>1</v>
      </c>
      <c r="AL114" s="246"/>
      <c r="AM114" s="50"/>
      <c r="AN114" s="50" t="s">
        <v>282</v>
      </c>
      <c r="AO114" s="50" t="s">
        <v>282</v>
      </c>
      <c r="AP114" s="50" t="s">
        <v>282</v>
      </c>
      <c r="AQ114" s="50" t="s">
        <v>282</v>
      </c>
      <c r="AR114" s="51"/>
      <c r="AS114" s="50"/>
      <c r="AT114" s="23">
        <v>44.88</v>
      </c>
      <c r="AU114" s="24">
        <v>44.88</v>
      </c>
      <c r="AV114" s="250"/>
      <c r="AW114" s="25"/>
      <c r="AX114" s="25"/>
      <c r="AY114" s="25"/>
      <c r="AZ114" s="25">
        <v>15169.236373156669</v>
      </c>
      <c r="BA114" s="25">
        <v>15707.081917575882</v>
      </c>
      <c r="BB114" s="97"/>
      <c r="BC114" s="25"/>
      <c r="BD114" s="25">
        <v>22196.7</v>
      </c>
      <c r="BE114" s="568">
        <v>23448.89</v>
      </c>
      <c r="BF114" s="250"/>
      <c r="BG114" s="25"/>
      <c r="BH114" s="25"/>
      <c r="BI114" s="25"/>
      <c r="BJ114" s="25">
        <v>5818.1228336776685</v>
      </c>
      <c r="BK114" s="25">
        <v>2497.1400276606282</v>
      </c>
      <c r="BL114" s="25"/>
      <c r="BM114" s="97"/>
      <c r="BN114" s="25">
        <v>8257.86</v>
      </c>
      <c r="BO114" s="568">
        <v>6882.17</v>
      </c>
      <c r="BP114" s="221"/>
      <c r="BQ114" s="25">
        <v>16733.27</v>
      </c>
      <c r="BR114" s="568">
        <v>16674.37</v>
      </c>
      <c r="BS114" s="159">
        <f t="shared" si="106"/>
        <v>-3.519933641183191E-3</v>
      </c>
      <c r="BT114" s="261"/>
      <c r="BU114" s="27"/>
      <c r="BV114" s="27"/>
      <c r="BW114" s="27"/>
      <c r="BX114" s="27">
        <f t="shared" si="134"/>
        <v>0.3835475096144827</v>
      </c>
      <c r="BY114" s="27">
        <f t="shared" si="148"/>
        <v>0.15898179182897001</v>
      </c>
      <c r="BZ114" s="27"/>
      <c r="CA114" s="98"/>
      <c r="CB114" s="27">
        <f t="shared" si="135"/>
        <v>0.37203097757774806</v>
      </c>
      <c r="CC114" s="28">
        <f t="shared" si="99"/>
        <v>0.29349662180171432</v>
      </c>
      <c r="CD114" s="242" t="s">
        <v>107</v>
      </c>
      <c r="CE114" s="29"/>
      <c r="CF114" s="29"/>
      <c r="CG114" s="29"/>
      <c r="CH114" s="29"/>
      <c r="CI114" s="29"/>
      <c r="CJ114" s="29"/>
      <c r="CK114" s="99"/>
      <c r="CL114" s="29"/>
      <c r="CM114" s="560">
        <f t="shared" si="100"/>
        <v>-7.8534355776033742</v>
      </c>
      <c r="CN114" s="261"/>
      <c r="CO114" s="27">
        <f t="shared" ref="CO114:CO125" si="151">Y114/O114</f>
        <v>0</v>
      </c>
      <c r="CP114" s="27">
        <f t="shared" ref="CP114:CP125" si="152">Z114/P114</f>
        <v>0</v>
      </c>
      <c r="CQ114" s="27">
        <f t="shared" si="150"/>
        <v>0</v>
      </c>
      <c r="CR114" s="27"/>
      <c r="CS114" s="98"/>
      <c r="CT114" s="27">
        <f t="shared" ref="CT114:CT122" si="153">AD114/T114</f>
        <v>0.13636363636363635</v>
      </c>
      <c r="CU114" s="28">
        <f t="shared" si="101"/>
        <v>0.73333333333333328</v>
      </c>
      <c r="CV114" s="261"/>
      <c r="CW114" s="27">
        <f t="shared" si="145"/>
        <v>0.31818181818181818</v>
      </c>
      <c r="CX114" s="28">
        <f t="shared" si="102"/>
        <v>0.26666666666666666</v>
      </c>
      <c r="CY114" s="261"/>
      <c r="CZ114" s="27">
        <f t="shared" si="146"/>
        <v>0.27272727272727271</v>
      </c>
      <c r="DA114" s="28">
        <f t="shared" si="103"/>
        <v>6.6666666666666666E-2</v>
      </c>
      <c r="DB114" s="267"/>
      <c r="DC114" s="27">
        <f t="shared" si="147"/>
        <v>0.72727272727272729</v>
      </c>
      <c r="DD114" s="28">
        <f t="shared" si="104"/>
        <v>1.0666666666666667</v>
      </c>
      <c r="DE114" s="159">
        <f t="shared" si="107"/>
        <v>0</v>
      </c>
      <c r="DF114" s="159">
        <f t="shared" si="105"/>
        <v>-0.31818181818181818</v>
      </c>
      <c r="DG114" s="261"/>
      <c r="DH114" s="28" t="s">
        <v>192</v>
      </c>
      <c r="DI114" s="26"/>
      <c r="DJ114" s="171"/>
      <c r="DK114" s="187"/>
      <c r="DL114" s="165"/>
      <c r="DM114" s="165"/>
      <c r="DN114" s="171"/>
      <c r="DO114" s="187"/>
      <c r="DP114" s="165" t="s">
        <v>192</v>
      </c>
      <c r="DQ114" s="165"/>
      <c r="DR114" s="171" t="s">
        <v>192</v>
      </c>
      <c r="DS114" s="187"/>
      <c r="DT114" s="165" t="s">
        <v>192</v>
      </c>
      <c r="DU114" s="165"/>
      <c r="DV114" s="171" t="s">
        <v>192</v>
      </c>
    </row>
    <row r="115" spans="1:126" s="8" customFormat="1" x14ac:dyDescent="0.25">
      <c r="A115" s="326"/>
      <c r="B115" s="21" t="s">
        <v>113</v>
      </c>
      <c r="C115" s="22">
        <v>0</v>
      </c>
      <c r="D115" s="23">
        <v>0</v>
      </c>
      <c r="E115" s="23">
        <v>0</v>
      </c>
      <c r="F115" s="23">
        <v>0</v>
      </c>
      <c r="G115" s="23"/>
      <c r="H115" s="51"/>
      <c r="I115" s="23">
        <v>0</v>
      </c>
      <c r="J115" s="24">
        <v>0</v>
      </c>
      <c r="K115" s="237"/>
      <c r="L115" s="23">
        <v>4</v>
      </c>
      <c r="M115" s="24">
        <v>4</v>
      </c>
      <c r="N115" s="242">
        <v>0</v>
      </c>
      <c r="O115" s="23">
        <v>17</v>
      </c>
      <c r="P115" s="23">
        <v>26</v>
      </c>
      <c r="Q115" s="23">
        <v>18</v>
      </c>
      <c r="R115" s="23"/>
      <c r="S115" s="51"/>
      <c r="T115" s="23">
        <v>25</v>
      </c>
      <c r="U115" s="24">
        <v>24</v>
      </c>
      <c r="V115" s="242">
        <v>0</v>
      </c>
      <c r="W115" s="23">
        <v>0</v>
      </c>
      <c r="X115" s="23">
        <v>0</v>
      </c>
      <c r="Y115" s="23">
        <v>0</v>
      </c>
      <c r="Z115" s="23">
        <v>0</v>
      </c>
      <c r="AA115" s="23">
        <v>0</v>
      </c>
      <c r="AB115" s="23"/>
      <c r="AC115" s="51"/>
      <c r="AD115" s="23">
        <v>1</v>
      </c>
      <c r="AE115" s="24">
        <v>2</v>
      </c>
      <c r="AF115" s="237"/>
      <c r="AG115" s="23">
        <v>3</v>
      </c>
      <c r="AH115" s="24">
        <v>5</v>
      </c>
      <c r="AI115" s="237"/>
      <c r="AJ115" s="23">
        <v>5</v>
      </c>
      <c r="AK115" s="24">
        <v>4</v>
      </c>
      <c r="AL115" s="246"/>
      <c r="AM115" s="50"/>
      <c r="AN115" s="50"/>
      <c r="AO115" s="50" t="s">
        <v>261</v>
      </c>
      <c r="AP115" s="50" t="s">
        <v>261</v>
      </c>
      <c r="AQ115" s="50" t="s">
        <v>261</v>
      </c>
      <c r="AR115" s="51"/>
      <c r="AS115" s="50"/>
      <c r="AT115" s="23">
        <v>44.46</v>
      </c>
      <c r="AU115" s="24">
        <v>44.46</v>
      </c>
      <c r="AV115" s="250"/>
      <c r="AW115" s="25"/>
      <c r="AX115" s="25"/>
      <c r="AY115" s="25"/>
      <c r="AZ115" s="25">
        <v>8678.095173049669</v>
      </c>
      <c r="BA115" s="25">
        <v>8752.0845072025768</v>
      </c>
      <c r="BB115" s="97"/>
      <c r="BC115" s="25"/>
      <c r="BD115" s="25">
        <v>20174.82</v>
      </c>
      <c r="BE115" s="568">
        <v>22489.86</v>
      </c>
      <c r="BF115" s="250"/>
      <c r="BG115" s="25"/>
      <c r="BH115" s="25"/>
      <c r="BI115" s="25"/>
      <c r="BJ115" s="25">
        <v>4819.2668226134174</v>
      </c>
      <c r="BK115" s="25">
        <v>2367.6586928930401</v>
      </c>
      <c r="BL115" s="25"/>
      <c r="BM115" s="97"/>
      <c r="BN115" s="25">
        <v>8113.12</v>
      </c>
      <c r="BO115" s="568">
        <v>6675.97</v>
      </c>
      <c r="BP115" s="221"/>
      <c r="BQ115" s="25">
        <v>14048.76</v>
      </c>
      <c r="BR115" s="568">
        <v>11519.69</v>
      </c>
      <c r="BS115" s="159">
        <f t="shared" si="106"/>
        <v>-0.18002087016932453</v>
      </c>
      <c r="BT115" s="261"/>
      <c r="BU115" s="27"/>
      <c r="BV115" s="27"/>
      <c r="BW115" s="27"/>
      <c r="BX115" s="27">
        <f t="shared" si="134"/>
        <v>0.55533694048204629</v>
      </c>
      <c r="BY115" s="27">
        <f t="shared" si="148"/>
        <v>0.27052511786701355</v>
      </c>
      <c r="BZ115" s="27"/>
      <c r="CA115" s="98"/>
      <c r="CB115" s="27">
        <f t="shared" si="135"/>
        <v>0.40214088651100727</v>
      </c>
      <c r="CC115" s="28">
        <f t="shared" si="99"/>
        <v>0.29684355527335432</v>
      </c>
      <c r="CD115" s="242" t="s">
        <v>107</v>
      </c>
      <c r="CE115" s="29"/>
      <c r="CF115" s="29"/>
      <c r="CG115" s="29"/>
      <c r="CH115" s="29"/>
      <c r="CI115" s="29"/>
      <c r="CJ115" s="29"/>
      <c r="CK115" s="99"/>
      <c r="CL115" s="29"/>
      <c r="CM115" s="560">
        <f t="shared" si="100"/>
        <v>-10.529733123765295</v>
      </c>
      <c r="CN115" s="261"/>
      <c r="CO115" s="27">
        <f t="shared" si="151"/>
        <v>0</v>
      </c>
      <c r="CP115" s="27">
        <f t="shared" si="152"/>
        <v>0</v>
      </c>
      <c r="CQ115" s="27">
        <f t="shared" si="150"/>
        <v>0</v>
      </c>
      <c r="CR115" s="27"/>
      <c r="CS115" s="98"/>
      <c r="CT115" s="27">
        <f t="shared" si="153"/>
        <v>0.04</v>
      </c>
      <c r="CU115" s="28">
        <f t="shared" si="101"/>
        <v>8.3333333333333329E-2</v>
      </c>
      <c r="CV115" s="261"/>
      <c r="CW115" s="27">
        <f t="shared" si="145"/>
        <v>0.12</v>
      </c>
      <c r="CX115" s="28">
        <f t="shared" si="102"/>
        <v>0.20833333333333334</v>
      </c>
      <c r="CY115" s="261"/>
      <c r="CZ115" s="27">
        <f t="shared" si="146"/>
        <v>0.2</v>
      </c>
      <c r="DA115" s="28">
        <f t="shared" si="103"/>
        <v>0.16666666666666666</v>
      </c>
      <c r="DB115" s="267"/>
      <c r="DC115" s="27">
        <f t="shared" si="147"/>
        <v>0.36</v>
      </c>
      <c r="DD115" s="28">
        <f t="shared" si="104"/>
        <v>0.45833333333333331</v>
      </c>
      <c r="DE115" s="159">
        <f t="shared" si="107"/>
        <v>0</v>
      </c>
      <c r="DF115" s="159">
        <f t="shared" si="105"/>
        <v>-0.04</v>
      </c>
      <c r="DG115" s="261"/>
      <c r="DH115" s="28" t="s">
        <v>192</v>
      </c>
      <c r="DI115" s="26"/>
      <c r="DJ115" s="171"/>
      <c r="DK115" s="187"/>
      <c r="DL115" s="165"/>
      <c r="DM115" s="165"/>
      <c r="DN115" s="171"/>
      <c r="DO115" s="187"/>
      <c r="DP115" s="165" t="s">
        <v>192</v>
      </c>
      <c r="DQ115" s="165"/>
      <c r="DR115" s="171" t="s">
        <v>192</v>
      </c>
      <c r="DS115" s="187"/>
      <c r="DT115" s="165" t="s">
        <v>192</v>
      </c>
      <c r="DU115" s="165"/>
      <c r="DV115" s="171" t="s">
        <v>192</v>
      </c>
    </row>
    <row r="116" spans="1:126" s="6" customFormat="1" x14ac:dyDescent="0.25">
      <c r="A116" s="327">
        <v>59</v>
      </c>
      <c r="B116" s="14" t="s">
        <v>204</v>
      </c>
      <c r="C116" s="2">
        <v>2</v>
      </c>
      <c r="D116" s="3">
        <v>2</v>
      </c>
      <c r="E116" s="3">
        <v>2</v>
      </c>
      <c r="F116" s="3">
        <v>3</v>
      </c>
      <c r="G116" s="3">
        <v>2</v>
      </c>
      <c r="H116" s="75">
        <v>3</v>
      </c>
      <c r="I116" s="3">
        <v>2</v>
      </c>
      <c r="J116" s="4">
        <v>2</v>
      </c>
      <c r="K116" s="238">
        <v>90</v>
      </c>
      <c r="L116" s="3">
        <v>97</v>
      </c>
      <c r="M116" s="4">
        <v>100</v>
      </c>
      <c r="N116" s="194">
        <v>376</v>
      </c>
      <c r="O116" s="3">
        <v>431</v>
      </c>
      <c r="P116" s="3">
        <v>510</v>
      </c>
      <c r="Q116" s="3">
        <v>425</v>
      </c>
      <c r="R116" s="3">
        <v>421</v>
      </c>
      <c r="S116" s="75">
        <v>422</v>
      </c>
      <c r="T116" s="3">
        <v>361</v>
      </c>
      <c r="U116" s="4">
        <v>344</v>
      </c>
      <c r="V116" s="194">
        <v>25</v>
      </c>
      <c r="W116" s="3">
        <v>16</v>
      </c>
      <c r="X116" s="3">
        <v>18</v>
      </c>
      <c r="Y116" s="3">
        <v>28</v>
      </c>
      <c r="Z116" s="3">
        <v>77</v>
      </c>
      <c r="AA116" s="3">
        <v>72</v>
      </c>
      <c r="AB116" s="3">
        <v>33</v>
      </c>
      <c r="AC116" s="75">
        <v>66</v>
      </c>
      <c r="AD116" s="3">
        <v>35</v>
      </c>
      <c r="AE116" s="4">
        <v>59</v>
      </c>
      <c r="AF116" s="238">
        <v>0</v>
      </c>
      <c r="AG116" s="3">
        <v>0</v>
      </c>
      <c r="AH116" s="4">
        <v>0</v>
      </c>
      <c r="AI116" s="238">
        <v>149</v>
      </c>
      <c r="AJ116" s="3">
        <v>104</v>
      </c>
      <c r="AK116" s="4">
        <v>88</v>
      </c>
      <c r="AL116" s="247">
        <v>34.632699870803243</v>
      </c>
      <c r="AM116" s="30">
        <v>40.295729677121933</v>
      </c>
      <c r="AN116" s="30">
        <v>50.682693894741632</v>
      </c>
      <c r="AO116" s="30">
        <v>50.682693894741632</v>
      </c>
      <c r="AP116" s="30">
        <v>50.682693894741632</v>
      </c>
      <c r="AQ116" s="30">
        <v>50.682693894741632</v>
      </c>
      <c r="AR116" s="79">
        <v>50.682693894741632</v>
      </c>
      <c r="AS116" s="30">
        <v>50.682693894741632</v>
      </c>
      <c r="AT116" s="3">
        <v>50.68</v>
      </c>
      <c r="AU116" s="4">
        <v>50.68</v>
      </c>
      <c r="AV116" s="251">
        <v>666209.92481545359</v>
      </c>
      <c r="AW116" s="16">
        <v>672148.99175303499</v>
      </c>
      <c r="AX116" s="16">
        <v>814811.81097432575</v>
      </c>
      <c r="AY116" s="16">
        <v>1053307.8923853592</v>
      </c>
      <c r="AZ116" s="16">
        <v>1101015.3613240677</v>
      </c>
      <c r="BA116" s="16">
        <v>1090949.9661356509</v>
      </c>
      <c r="BB116" s="117">
        <v>1011032.8199611842</v>
      </c>
      <c r="BC116" s="16">
        <v>1053312.1610007912</v>
      </c>
      <c r="BD116" s="16">
        <v>926694</v>
      </c>
      <c r="BE116" s="578">
        <v>946336</v>
      </c>
      <c r="BF116" s="251">
        <v>63101.519057945035</v>
      </c>
      <c r="BG116" s="16">
        <v>73299.241324750576</v>
      </c>
      <c r="BH116" s="16">
        <v>111015.30440919517</v>
      </c>
      <c r="BI116" s="16">
        <v>202198.62152178987</v>
      </c>
      <c r="BJ116" s="16">
        <v>255603.26919027211</v>
      </c>
      <c r="BK116" s="16">
        <v>285724.04254955862</v>
      </c>
      <c r="BL116" s="16">
        <v>249504.52757810144</v>
      </c>
      <c r="BM116" s="117">
        <v>140497.20832550756</v>
      </c>
      <c r="BN116" s="16">
        <v>10567</v>
      </c>
      <c r="BO116" s="578">
        <v>101642.47</v>
      </c>
      <c r="BP116" s="256">
        <v>303502.82582341594</v>
      </c>
      <c r="BQ116" s="16">
        <v>272235</v>
      </c>
      <c r="BR116" s="578">
        <v>257189.94</v>
      </c>
      <c r="BS116" s="571">
        <f t="shared" si="106"/>
        <v>-5.5264973276764551E-2</v>
      </c>
      <c r="BT116" s="262">
        <f t="shared" si="130"/>
        <v>9.4717170530632291E-2</v>
      </c>
      <c r="BU116" s="32">
        <f t="shared" si="131"/>
        <v>0.10905207360882663</v>
      </c>
      <c r="BV116" s="32">
        <f t="shared" si="132"/>
        <v>0.13624655768851293</v>
      </c>
      <c r="BW116" s="32">
        <f t="shared" si="133"/>
        <v>0.19196535313514415</v>
      </c>
      <c r="BX116" s="32">
        <f t="shared" si="134"/>
        <v>0.2321523188222249</v>
      </c>
      <c r="BY116" s="32">
        <f t="shared" si="148"/>
        <v>0.26190389240456802</v>
      </c>
      <c r="BZ116" s="32">
        <f t="shared" ref="BZ116:BZ122" si="154">BL116/BB116</f>
        <v>0.24678182809899335</v>
      </c>
      <c r="CA116" s="118">
        <f t="shared" ref="CA116:CA122" si="155">BM116/BC116</f>
        <v>0.1333861067283377</v>
      </c>
      <c r="CB116" s="32">
        <f t="shared" si="135"/>
        <v>1.1402901065508139E-2</v>
      </c>
      <c r="CC116" s="33">
        <f t="shared" si="99"/>
        <v>0.10740632291279208</v>
      </c>
      <c r="CD116" s="194" t="s">
        <v>107</v>
      </c>
      <c r="CE116" s="34">
        <f t="shared" ref="CE116:CK119" si="156">(BU116-BT116)*100</f>
        <v>1.4334903078194337</v>
      </c>
      <c r="CF116" s="34">
        <f t="shared" si="156"/>
        <v>2.7194484079686303</v>
      </c>
      <c r="CG116" s="34">
        <f t="shared" si="156"/>
        <v>5.5718795446631217</v>
      </c>
      <c r="CH116" s="34">
        <f t="shared" si="156"/>
        <v>4.0186965687080747</v>
      </c>
      <c r="CI116" s="34">
        <f t="shared" si="156"/>
        <v>2.9751573582343123</v>
      </c>
      <c r="CJ116" s="34">
        <f t="shared" si="156"/>
        <v>-1.5122064305574667</v>
      </c>
      <c r="CK116" s="119">
        <f t="shared" si="156"/>
        <v>-11.339572137065565</v>
      </c>
      <c r="CL116" s="34">
        <f t="shared" si="139"/>
        <v>-12.198320566282957</v>
      </c>
      <c r="CM116" s="561">
        <f t="shared" si="100"/>
        <v>9.6003421847283938</v>
      </c>
      <c r="CN116" s="262">
        <f t="shared" ref="CN116:CN125" si="157">X116/N116</f>
        <v>4.7872340425531915E-2</v>
      </c>
      <c r="CO116" s="32">
        <f t="shared" si="151"/>
        <v>6.4965197215777259E-2</v>
      </c>
      <c r="CP116" s="32">
        <f t="shared" si="152"/>
        <v>0.15098039215686274</v>
      </c>
      <c r="CQ116" s="32">
        <f t="shared" si="150"/>
        <v>0.16941176470588235</v>
      </c>
      <c r="CR116" s="32">
        <f t="shared" ref="CR116:CS122" si="158">AB116/R116</f>
        <v>7.8384798099762468E-2</v>
      </c>
      <c r="CS116" s="118">
        <f t="shared" si="158"/>
        <v>0.15639810426540285</v>
      </c>
      <c r="CT116" s="32">
        <f t="shared" si="153"/>
        <v>9.6952908587257622E-2</v>
      </c>
      <c r="CU116" s="33">
        <f t="shared" si="101"/>
        <v>0.17151162790697674</v>
      </c>
      <c r="CV116" s="268">
        <f t="shared" ref="CV116:CV122" si="159">AF116/S116</f>
        <v>0</v>
      </c>
      <c r="CW116" s="32">
        <f t="shared" si="145"/>
        <v>0</v>
      </c>
      <c r="CX116" s="33">
        <f t="shared" si="102"/>
        <v>0</v>
      </c>
      <c r="CY116" s="268">
        <f t="shared" ref="CY116:CY122" si="160">AI116/S116</f>
        <v>0.35308056872037913</v>
      </c>
      <c r="CZ116" s="32">
        <f t="shared" si="146"/>
        <v>0.2880886426592798</v>
      </c>
      <c r="DA116" s="33">
        <f t="shared" si="103"/>
        <v>0.2558139534883721</v>
      </c>
      <c r="DB116" s="268">
        <f t="shared" ref="DB116:DB122" si="161">(AC116+AF116+AI116)/S116</f>
        <v>0.50947867298578198</v>
      </c>
      <c r="DC116" s="32">
        <f t="shared" si="147"/>
        <v>0.38504155124653738</v>
      </c>
      <c r="DD116" s="33">
        <f t="shared" si="104"/>
        <v>0.42732558139534882</v>
      </c>
      <c r="DE116" s="548">
        <f t="shared" si="107"/>
        <v>0</v>
      </c>
      <c r="DF116" s="548">
        <f t="shared" si="105"/>
        <v>-4.7091412742382273E-2</v>
      </c>
      <c r="DG116" s="262" t="s">
        <v>192</v>
      </c>
      <c r="DH116" s="33"/>
      <c r="DI116" s="31" t="s">
        <v>192</v>
      </c>
      <c r="DJ116" s="172"/>
      <c r="DK116" s="188" t="s">
        <v>192</v>
      </c>
      <c r="DL116" s="95"/>
      <c r="DM116" s="95" t="s">
        <v>192</v>
      </c>
      <c r="DN116" s="172"/>
      <c r="DO116" s="188" t="s">
        <v>192</v>
      </c>
      <c r="DP116" s="95"/>
      <c r="DQ116" s="95" t="s">
        <v>192</v>
      </c>
      <c r="DR116" s="172"/>
      <c r="DS116" s="188" t="s">
        <v>192</v>
      </c>
      <c r="DT116" s="95"/>
      <c r="DU116" s="95"/>
      <c r="DV116" s="172" t="s">
        <v>192</v>
      </c>
    </row>
    <row r="117" spans="1:126" s="8" customFormat="1" x14ac:dyDescent="0.25">
      <c r="A117" s="326"/>
      <c r="B117" s="21" t="s">
        <v>114</v>
      </c>
      <c r="C117" s="22">
        <v>1</v>
      </c>
      <c r="D117" s="23">
        <v>1</v>
      </c>
      <c r="E117" s="23">
        <v>1</v>
      </c>
      <c r="F117" s="23">
        <v>0</v>
      </c>
      <c r="G117" s="23">
        <v>0</v>
      </c>
      <c r="H117" s="51">
        <v>0</v>
      </c>
      <c r="I117" s="23">
        <v>0</v>
      </c>
      <c r="J117" s="24">
        <v>0</v>
      </c>
      <c r="K117" s="237">
        <v>3</v>
      </c>
      <c r="L117" s="23">
        <v>3</v>
      </c>
      <c r="M117" s="24">
        <v>3</v>
      </c>
      <c r="N117" s="242">
        <v>12</v>
      </c>
      <c r="O117" s="23">
        <v>19</v>
      </c>
      <c r="P117" s="23">
        <v>25</v>
      </c>
      <c r="Q117" s="23">
        <v>35</v>
      </c>
      <c r="R117" s="23">
        <v>44</v>
      </c>
      <c r="S117" s="51">
        <v>27</v>
      </c>
      <c r="T117" s="23">
        <v>24</v>
      </c>
      <c r="U117" s="24">
        <v>27</v>
      </c>
      <c r="V117" s="242">
        <v>0</v>
      </c>
      <c r="W117" s="23">
        <v>2</v>
      </c>
      <c r="X117" s="23">
        <v>6</v>
      </c>
      <c r="Y117" s="23">
        <v>13</v>
      </c>
      <c r="Z117" s="23">
        <v>3</v>
      </c>
      <c r="AA117" s="23">
        <v>10</v>
      </c>
      <c r="AB117" s="23">
        <v>8</v>
      </c>
      <c r="AC117" s="51">
        <v>9</v>
      </c>
      <c r="AD117" s="23">
        <v>7</v>
      </c>
      <c r="AE117" s="24">
        <v>7</v>
      </c>
      <c r="AF117" s="237">
        <v>0</v>
      </c>
      <c r="AG117" s="23">
        <v>0</v>
      </c>
      <c r="AH117" s="24">
        <v>0</v>
      </c>
      <c r="AI117" s="237">
        <v>5</v>
      </c>
      <c r="AJ117" s="23">
        <v>4</v>
      </c>
      <c r="AK117" s="24">
        <v>6</v>
      </c>
      <c r="AL117" s="246"/>
      <c r="AM117" s="50">
        <v>32.42724856432234</v>
      </c>
      <c r="AN117" s="50">
        <v>38.161421961172678</v>
      </c>
      <c r="AO117" s="50">
        <v>41.007165582438347</v>
      </c>
      <c r="AP117" s="50">
        <v>41.007165582438347</v>
      </c>
      <c r="AQ117" s="50">
        <v>41.007165582438347</v>
      </c>
      <c r="AR117" s="80">
        <v>41.007165582438347</v>
      </c>
      <c r="AS117" s="50">
        <v>43.909824076129333</v>
      </c>
      <c r="AT117" s="23">
        <v>43.91</v>
      </c>
      <c r="AU117" s="24">
        <v>48.81</v>
      </c>
      <c r="AV117" s="250">
        <v>37432.911594128665</v>
      </c>
      <c r="AW117" s="25">
        <v>39631.248541556393</v>
      </c>
      <c r="AX117" s="25">
        <v>50325.553070272792</v>
      </c>
      <c r="AY117" s="25">
        <v>49424.875214142208</v>
      </c>
      <c r="AZ117" s="25">
        <v>52681.828788680774</v>
      </c>
      <c r="BA117" s="25">
        <v>61997.370532893954</v>
      </c>
      <c r="BB117" s="97">
        <v>54683.809426241169</v>
      </c>
      <c r="BC117" s="25">
        <v>56598.994883352971</v>
      </c>
      <c r="BD117" s="25">
        <v>47715</v>
      </c>
      <c r="BE117" s="568">
        <v>54491</v>
      </c>
      <c r="BF117" s="250">
        <v>940.51826682830495</v>
      </c>
      <c r="BG117" s="25">
        <v>620.37210943591674</v>
      </c>
      <c r="BH117" s="25">
        <v>976.09006209412587</v>
      </c>
      <c r="BI117" s="25">
        <v>2926.8473144717445</v>
      </c>
      <c r="BJ117" s="25">
        <v>4824.9583098559488</v>
      </c>
      <c r="BK117" s="25">
        <v>10836.591709779683</v>
      </c>
      <c r="BL117" s="25">
        <v>7480.037108496821</v>
      </c>
      <c r="BM117" s="97">
        <v>6146.8062219338535</v>
      </c>
      <c r="BN117" s="25">
        <v>6203</v>
      </c>
      <c r="BO117" s="568">
        <v>7766</v>
      </c>
      <c r="BP117" s="221">
        <v>9134.8370242628098</v>
      </c>
      <c r="BQ117" s="25">
        <v>12264</v>
      </c>
      <c r="BR117" s="568">
        <v>10673</v>
      </c>
      <c r="BS117" s="159">
        <f t="shared" si="106"/>
        <v>-0.12972928897586433</v>
      </c>
      <c r="BT117" s="261">
        <f t="shared" si="130"/>
        <v>2.5125437129390298E-2</v>
      </c>
      <c r="BU117" s="27">
        <f t="shared" si="131"/>
        <v>1.5653610024054861E-2</v>
      </c>
      <c r="BV117" s="27">
        <f t="shared" si="132"/>
        <v>1.9395515847210835E-2</v>
      </c>
      <c r="BW117" s="27">
        <f t="shared" si="133"/>
        <v>5.921810225702441E-2</v>
      </c>
      <c r="BX117" s="27">
        <f t="shared" si="134"/>
        <v>9.1586765698852129E-2</v>
      </c>
      <c r="BY117" s="27">
        <f t="shared" si="148"/>
        <v>0.17479115027999631</v>
      </c>
      <c r="BZ117" s="27">
        <f t="shared" si="154"/>
        <v>0.13678705245628642</v>
      </c>
      <c r="CA117" s="98">
        <f t="shared" si="155"/>
        <v>0.10860274523606013</v>
      </c>
      <c r="CB117" s="27">
        <f t="shared" si="135"/>
        <v>0.13000104788850467</v>
      </c>
      <c r="CC117" s="28">
        <f t="shared" si="99"/>
        <v>0.1425189480831697</v>
      </c>
      <c r="CD117" s="242" t="s">
        <v>107</v>
      </c>
      <c r="CE117" s="29">
        <f t="shared" si="156"/>
        <v>-0.94718271053354375</v>
      </c>
      <c r="CF117" s="29">
        <f t="shared" si="156"/>
        <v>0.37419058231559743</v>
      </c>
      <c r="CG117" s="29">
        <f t="shared" si="156"/>
        <v>3.9822586409813581</v>
      </c>
      <c r="CH117" s="29">
        <f t="shared" si="156"/>
        <v>3.2368663441827721</v>
      </c>
      <c r="CI117" s="29">
        <f t="shared" si="156"/>
        <v>8.3204384581144186</v>
      </c>
      <c r="CJ117" s="29">
        <f t="shared" si="156"/>
        <v>-3.8004097823709895</v>
      </c>
      <c r="CK117" s="99">
        <f t="shared" si="156"/>
        <v>-2.8184307220226286</v>
      </c>
      <c r="CL117" s="29">
        <f t="shared" si="139"/>
        <v>2.1398302652444539</v>
      </c>
      <c r="CM117" s="560">
        <f t="shared" si="100"/>
        <v>1.2517900194665033</v>
      </c>
      <c r="CN117" s="261">
        <f t="shared" si="157"/>
        <v>0.5</v>
      </c>
      <c r="CO117" s="27">
        <f t="shared" si="151"/>
        <v>0.68421052631578949</v>
      </c>
      <c r="CP117" s="27">
        <f t="shared" si="152"/>
        <v>0.12</v>
      </c>
      <c r="CQ117" s="27">
        <f t="shared" si="150"/>
        <v>0.2857142857142857</v>
      </c>
      <c r="CR117" s="27">
        <f t="shared" si="158"/>
        <v>0.18181818181818182</v>
      </c>
      <c r="CS117" s="98">
        <f t="shared" si="158"/>
        <v>0.33333333333333331</v>
      </c>
      <c r="CT117" s="27">
        <f t="shared" si="153"/>
        <v>0.29166666666666669</v>
      </c>
      <c r="CU117" s="28">
        <f t="shared" si="101"/>
        <v>0.25925925925925924</v>
      </c>
      <c r="CV117" s="261">
        <f t="shared" si="159"/>
        <v>0</v>
      </c>
      <c r="CW117" s="27">
        <f t="shared" si="145"/>
        <v>0</v>
      </c>
      <c r="CX117" s="28">
        <f t="shared" si="102"/>
        <v>0</v>
      </c>
      <c r="CY117" s="261">
        <f t="shared" si="160"/>
        <v>0.18518518518518517</v>
      </c>
      <c r="CZ117" s="27">
        <f t="shared" si="146"/>
        <v>0.16666666666666666</v>
      </c>
      <c r="DA117" s="28">
        <f t="shared" si="103"/>
        <v>0.22222222222222221</v>
      </c>
      <c r="DB117" s="267">
        <f t="shared" si="161"/>
        <v>0.51851851851851849</v>
      </c>
      <c r="DC117" s="27">
        <f t="shared" si="147"/>
        <v>0.45833333333333331</v>
      </c>
      <c r="DD117" s="28">
        <f t="shared" si="104"/>
        <v>0.48148148148148145</v>
      </c>
      <c r="DE117" s="159">
        <f t="shared" si="107"/>
        <v>0.11159189250740165</v>
      </c>
      <c r="DF117" s="159">
        <f t="shared" si="105"/>
        <v>0.125</v>
      </c>
      <c r="DG117" s="261" t="s">
        <v>192</v>
      </c>
      <c r="DH117" s="28"/>
      <c r="DI117" s="26"/>
      <c r="DJ117" s="171" t="s">
        <v>192</v>
      </c>
      <c r="DK117" s="187"/>
      <c r="DL117" s="165" t="s">
        <v>192</v>
      </c>
      <c r="DM117" s="165"/>
      <c r="DN117" s="171" t="s">
        <v>192</v>
      </c>
      <c r="DO117" s="187"/>
      <c r="DP117" s="165" t="s">
        <v>192</v>
      </c>
      <c r="DQ117" s="165"/>
      <c r="DR117" s="171" t="s">
        <v>192</v>
      </c>
      <c r="DS117" s="187"/>
      <c r="DT117" s="165" t="s">
        <v>192</v>
      </c>
      <c r="DU117" s="165"/>
      <c r="DV117" s="171" t="s">
        <v>192</v>
      </c>
    </row>
    <row r="118" spans="1:126" s="11" customFormat="1" x14ac:dyDescent="0.25">
      <c r="A118" s="328"/>
      <c r="B118" s="35" t="s">
        <v>115</v>
      </c>
      <c r="C118" s="36">
        <v>0</v>
      </c>
      <c r="D118" s="37">
        <v>0</v>
      </c>
      <c r="E118" s="37">
        <v>0</v>
      </c>
      <c r="F118" s="37">
        <v>0</v>
      </c>
      <c r="G118" s="37">
        <v>0</v>
      </c>
      <c r="H118" s="76">
        <v>0</v>
      </c>
      <c r="I118" s="37">
        <v>0</v>
      </c>
      <c r="J118" s="38">
        <v>0</v>
      </c>
      <c r="K118" s="239">
        <v>9</v>
      </c>
      <c r="L118" s="37">
        <v>9</v>
      </c>
      <c r="M118" s="38">
        <v>9</v>
      </c>
      <c r="N118" s="195">
        <v>4</v>
      </c>
      <c r="O118" s="37">
        <v>8</v>
      </c>
      <c r="P118" s="37">
        <v>17</v>
      </c>
      <c r="Q118" s="37">
        <v>25</v>
      </c>
      <c r="R118" s="37">
        <v>30</v>
      </c>
      <c r="S118" s="76">
        <v>29</v>
      </c>
      <c r="T118" s="37">
        <v>32</v>
      </c>
      <c r="U118" s="38">
        <v>17</v>
      </c>
      <c r="V118" s="195">
        <v>5</v>
      </c>
      <c r="W118" s="37">
        <v>0</v>
      </c>
      <c r="X118" s="37">
        <v>0</v>
      </c>
      <c r="Y118" s="37">
        <v>0</v>
      </c>
      <c r="Z118" s="37">
        <v>0</v>
      </c>
      <c r="AA118" s="37">
        <v>0</v>
      </c>
      <c r="AB118" s="37">
        <v>0</v>
      </c>
      <c r="AC118" s="76">
        <v>5</v>
      </c>
      <c r="AD118" s="37">
        <v>4</v>
      </c>
      <c r="AE118" s="38">
        <v>1</v>
      </c>
      <c r="AF118" s="239">
        <v>0</v>
      </c>
      <c r="AG118" s="37">
        <v>0</v>
      </c>
      <c r="AH118" s="38">
        <v>0</v>
      </c>
      <c r="AI118" s="239">
        <v>0</v>
      </c>
      <c r="AJ118" s="37">
        <v>0</v>
      </c>
      <c r="AK118" s="38">
        <v>0</v>
      </c>
      <c r="AL118" s="248">
        <v>26.778447476109982</v>
      </c>
      <c r="AM118" s="39">
        <v>33.494402422296972</v>
      </c>
      <c r="AN118" s="39">
        <v>43.433162019567334</v>
      </c>
      <c r="AO118" s="39">
        <v>50.213146197232795</v>
      </c>
      <c r="AP118" s="39">
        <v>41.007165582438347</v>
      </c>
      <c r="AQ118" s="39">
        <v>41.007165582438347</v>
      </c>
      <c r="AR118" s="78">
        <v>59.319525785282949</v>
      </c>
      <c r="AS118" s="39">
        <v>59.319525785282949</v>
      </c>
      <c r="AT118" s="37">
        <v>59.32</v>
      </c>
      <c r="AU118" s="38">
        <v>59.32</v>
      </c>
      <c r="AV118" s="252">
        <v>23510.110927086356</v>
      </c>
      <c r="AW118" s="226">
        <v>33369.189702961281</v>
      </c>
      <c r="AX118" s="226">
        <v>37912.419394311932</v>
      </c>
      <c r="AY118" s="226">
        <v>44702.363674651824</v>
      </c>
      <c r="AZ118" s="226">
        <v>45876.232918423913</v>
      </c>
      <c r="BA118" s="226">
        <v>47289.144626382324</v>
      </c>
      <c r="BB118" s="108">
        <v>42518.255445330418</v>
      </c>
      <c r="BC118" s="226">
        <v>50954.462410572509</v>
      </c>
      <c r="BD118" s="226">
        <v>56050</v>
      </c>
      <c r="BE118" s="567">
        <v>52306</v>
      </c>
      <c r="BF118" s="252">
        <v>1282.0075013801857</v>
      </c>
      <c r="BG118" s="226">
        <v>1131.1830894531049</v>
      </c>
      <c r="BH118" s="226">
        <v>798.23108576502125</v>
      </c>
      <c r="BI118" s="226">
        <v>2601.0096698368252</v>
      </c>
      <c r="BJ118" s="226">
        <v>5287.39164831162</v>
      </c>
      <c r="BK118" s="226">
        <v>6122.6174011530957</v>
      </c>
      <c r="BL118" s="226">
        <v>8227.0448090790615</v>
      </c>
      <c r="BM118" s="108">
        <v>11357.3627924713</v>
      </c>
      <c r="BN118" s="226">
        <v>9952</v>
      </c>
      <c r="BO118" s="567">
        <v>6644</v>
      </c>
      <c r="BP118" s="257">
        <v>14772.255137990109</v>
      </c>
      <c r="BQ118" s="226">
        <v>15343</v>
      </c>
      <c r="BR118" s="567">
        <v>10855</v>
      </c>
      <c r="BS118" s="549">
        <f t="shared" si="106"/>
        <v>-0.2925112429120772</v>
      </c>
      <c r="BT118" s="263">
        <f t="shared" si="130"/>
        <v>5.4530049022574592E-2</v>
      </c>
      <c r="BU118" s="41">
        <f t="shared" si="131"/>
        <v>3.3899027801466822E-2</v>
      </c>
      <c r="BV118" s="41">
        <f t="shared" si="132"/>
        <v>2.1054606868080313E-2</v>
      </c>
      <c r="BW118" s="41">
        <f t="shared" si="133"/>
        <v>5.8185059044466372E-2</v>
      </c>
      <c r="BX118" s="41">
        <f t="shared" si="134"/>
        <v>0.11525339619130326</v>
      </c>
      <c r="BY118" s="41">
        <f t="shared" si="148"/>
        <v>0.12947194222957725</v>
      </c>
      <c r="BZ118" s="41">
        <f t="shared" si="154"/>
        <v>0.1934944113513152</v>
      </c>
      <c r="CA118" s="103">
        <f t="shared" si="155"/>
        <v>0.22289240736086674</v>
      </c>
      <c r="CB118" s="41">
        <f t="shared" si="135"/>
        <v>0.17755575379125779</v>
      </c>
      <c r="CC118" s="42">
        <f t="shared" si="99"/>
        <v>0.12702175658624248</v>
      </c>
      <c r="CD118" s="195" t="s">
        <v>107</v>
      </c>
      <c r="CE118" s="43">
        <f t="shared" si="156"/>
        <v>-2.0631021221107773</v>
      </c>
      <c r="CF118" s="43">
        <f t="shared" si="156"/>
        <v>-1.2844420933386509</v>
      </c>
      <c r="CG118" s="43">
        <f t="shared" si="156"/>
        <v>3.713045217638606</v>
      </c>
      <c r="CH118" s="43">
        <f t="shared" si="156"/>
        <v>5.7068337146836887</v>
      </c>
      <c r="CI118" s="43">
        <f t="shared" si="156"/>
        <v>1.4218546038273994</v>
      </c>
      <c r="CJ118" s="43">
        <f t="shared" si="156"/>
        <v>6.402246912173795</v>
      </c>
      <c r="CK118" s="110">
        <f t="shared" si="156"/>
        <v>2.9397996009551535</v>
      </c>
      <c r="CL118" s="43">
        <f t="shared" si="139"/>
        <v>-4.5336653569608947</v>
      </c>
      <c r="CM118" s="562">
        <f t="shared" si="100"/>
        <v>-5.0533997205015311</v>
      </c>
      <c r="CN118" s="263">
        <f t="shared" si="157"/>
        <v>0</v>
      </c>
      <c r="CO118" s="41">
        <f t="shared" si="151"/>
        <v>0</v>
      </c>
      <c r="CP118" s="41">
        <f t="shared" si="152"/>
        <v>0</v>
      </c>
      <c r="CQ118" s="41">
        <f t="shared" si="150"/>
        <v>0</v>
      </c>
      <c r="CR118" s="41">
        <f t="shared" si="158"/>
        <v>0</v>
      </c>
      <c r="CS118" s="103">
        <f t="shared" si="158"/>
        <v>0.17241379310344829</v>
      </c>
      <c r="CT118" s="41">
        <f t="shared" si="153"/>
        <v>0.125</v>
      </c>
      <c r="CU118" s="42">
        <f t="shared" si="101"/>
        <v>5.8823529411764705E-2</v>
      </c>
      <c r="CV118" s="263">
        <f t="shared" si="159"/>
        <v>0</v>
      </c>
      <c r="CW118" s="41">
        <f t="shared" si="145"/>
        <v>0</v>
      </c>
      <c r="CX118" s="42">
        <f t="shared" si="102"/>
        <v>0</v>
      </c>
      <c r="CY118" s="263">
        <f t="shared" si="160"/>
        <v>0</v>
      </c>
      <c r="CZ118" s="41">
        <f t="shared" si="146"/>
        <v>0</v>
      </c>
      <c r="DA118" s="42">
        <f t="shared" si="103"/>
        <v>0</v>
      </c>
      <c r="DB118" s="269">
        <f t="shared" si="161"/>
        <v>0.17241379310344829</v>
      </c>
      <c r="DC118" s="41">
        <f t="shared" si="147"/>
        <v>0.125</v>
      </c>
      <c r="DD118" s="42">
        <f t="shared" si="104"/>
        <v>5.8823529411764705E-2</v>
      </c>
      <c r="DE118" s="549">
        <f t="shared" si="107"/>
        <v>0</v>
      </c>
      <c r="DF118" s="549">
        <f t="shared" si="105"/>
        <v>-0.46875</v>
      </c>
      <c r="DG118" s="263"/>
      <c r="DH118" s="42" t="s">
        <v>192</v>
      </c>
      <c r="DI118" s="140"/>
      <c r="DJ118" s="173" t="s">
        <v>192</v>
      </c>
      <c r="DK118" s="189"/>
      <c r="DL118" s="94" t="s">
        <v>192</v>
      </c>
      <c r="DM118" s="94"/>
      <c r="DN118" s="173" t="s">
        <v>192</v>
      </c>
      <c r="DO118" s="189"/>
      <c r="DP118" s="94" t="s">
        <v>192</v>
      </c>
      <c r="DQ118" s="94"/>
      <c r="DR118" s="173" t="s">
        <v>192</v>
      </c>
      <c r="DS118" s="189" t="s">
        <v>192</v>
      </c>
      <c r="DT118" s="94"/>
      <c r="DU118" s="94"/>
      <c r="DV118" s="173" t="s">
        <v>192</v>
      </c>
    </row>
    <row r="119" spans="1:126" s="11" customFormat="1" x14ac:dyDescent="0.25">
      <c r="A119" s="328"/>
      <c r="B119" s="35" t="s">
        <v>116</v>
      </c>
      <c r="C119" s="36">
        <v>0</v>
      </c>
      <c r="D119" s="37">
        <v>0</v>
      </c>
      <c r="E119" s="37">
        <v>0</v>
      </c>
      <c r="F119" s="37">
        <v>0</v>
      </c>
      <c r="G119" s="37">
        <v>0</v>
      </c>
      <c r="H119" s="76">
        <v>0</v>
      </c>
      <c r="I119" s="37">
        <v>0</v>
      </c>
      <c r="J119" s="38">
        <v>0</v>
      </c>
      <c r="K119" s="239">
        <v>20</v>
      </c>
      <c r="L119" s="37">
        <v>20</v>
      </c>
      <c r="M119" s="38">
        <v>20</v>
      </c>
      <c r="N119" s="195">
        <v>59</v>
      </c>
      <c r="O119" s="37">
        <v>77</v>
      </c>
      <c r="P119" s="37">
        <v>84</v>
      </c>
      <c r="Q119" s="37">
        <v>90</v>
      </c>
      <c r="R119" s="37">
        <v>80</v>
      </c>
      <c r="S119" s="76">
        <v>80</v>
      </c>
      <c r="T119" s="37">
        <v>74</v>
      </c>
      <c r="U119" s="38">
        <v>75</v>
      </c>
      <c r="V119" s="195">
        <v>0</v>
      </c>
      <c r="W119" s="37">
        <v>0</v>
      </c>
      <c r="X119" s="37">
        <v>0</v>
      </c>
      <c r="Y119" s="37">
        <v>12</v>
      </c>
      <c r="Z119" s="37">
        <v>2</v>
      </c>
      <c r="AA119" s="37">
        <v>20</v>
      </c>
      <c r="AB119" s="37">
        <v>25</v>
      </c>
      <c r="AC119" s="76">
        <v>18</v>
      </c>
      <c r="AD119" s="37">
        <v>15</v>
      </c>
      <c r="AE119" s="38">
        <v>19</v>
      </c>
      <c r="AF119" s="239">
        <v>0</v>
      </c>
      <c r="AG119" s="37">
        <v>0</v>
      </c>
      <c r="AH119" s="38">
        <v>0</v>
      </c>
      <c r="AI119" s="239">
        <v>42</v>
      </c>
      <c r="AJ119" s="37">
        <v>30</v>
      </c>
      <c r="AK119" s="38">
        <v>30</v>
      </c>
      <c r="AL119" s="248">
        <v>22.410231017467176</v>
      </c>
      <c r="AM119" s="39">
        <v>22.410231017467176</v>
      </c>
      <c r="AN119" s="39">
        <v>35.941741936585451</v>
      </c>
      <c r="AO119" s="39">
        <v>35.941741936585451</v>
      </c>
      <c r="AP119" s="39">
        <v>35.941741936585451</v>
      </c>
      <c r="AQ119" s="39">
        <v>35.941741936585451</v>
      </c>
      <c r="AR119" s="78">
        <v>35.941741936585451</v>
      </c>
      <c r="AS119" s="39">
        <v>35.941741936585451</v>
      </c>
      <c r="AT119" s="37">
        <v>35.94</v>
      </c>
      <c r="AU119" s="38">
        <v>35.94</v>
      </c>
      <c r="AV119" s="252">
        <v>40741.088553850008</v>
      </c>
      <c r="AW119" s="226">
        <v>56002.811594697814</v>
      </c>
      <c r="AX119" s="226">
        <v>73837.086869169783</v>
      </c>
      <c r="AY119" s="226">
        <v>79007.803029009519</v>
      </c>
      <c r="AZ119" s="226">
        <v>70880.35924667475</v>
      </c>
      <c r="BA119" s="226">
        <v>88097.108155332069</v>
      </c>
      <c r="BB119" s="108">
        <v>89713.49053221097</v>
      </c>
      <c r="BC119" s="226">
        <v>99387.595972703624</v>
      </c>
      <c r="BD119" s="226">
        <v>90706</v>
      </c>
      <c r="BE119" s="567">
        <v>92790</v>
      </c>
      <c r="BF119" s="252">
        <v>4685.5168724139303</v>
      </c>
      <c r="BG119" s="226">
        <v>5268.8943147733935</v>
      </c>
      <c r="BH119" s="226">
        <v>8609.7973261392945</v>
      </c>
      <c r="BI119" s="226">
        <v>20802.385871452068</v>
      </c>
      <c r="BJ119" s="226">
        <v>30029.709563406013</v>
      </c>
      <c r="BK119" s="226">
        <v>33095.998315319775</v>
      </c>
      <c r="BL119" s="226">
        <v>11660.434488136096</v>
      </c>
      <c r="BM119" s="108">
        <v>11169.543713467767</v>
      </c>
      <c r="BN119" s="226">
        <v>12000</v>
      </c>
      <c r="BO119" s="567">
        <v>9755</v>
      </c>
      <c r="BP119" s="257">
        <v>43064.638220613429</v>
      </c>
      <c r="BQ119" s="226">
        <v>45830</v>
      </c>
      <c r="BR119" s="567">
        <v>43506</v>
      </c>
      <c r="BS119" s="549">
        <f t="shared" si="106"/>
        <v>-5.0709142483089678E-2</v>
      </c>
      <c r="BT119" s="263">
        <f t="shared" si="130"/>
        <v>0.11500715957112422</v>
      </c>
      <c r="BU119" s="41">
        <f t="shared" si="131"/>
        <v>9.4082674864706922E-2</v>
      </c>
      <c r="BV119" s="41">
        <f t="shared" si="132"/>
        <v>0.11660532249050932</v>
      </c>
      <c r="BW119" s="41">
        <f t="shared" si="133"/>
        <v>0.26329533380157399</v>
      </c>
      <c r="BX119" s="41">
        <f t="shared" si="134"/>
        <v>0.42366757000903343</v>
      </c>
      <c r="BY119" s="41">
        <f t="shared" si="148"/>
        <v>0.37567633045304044</v>
      </c>
      <c r="BZ119" s="41">
        <f t="shared" si="154"/>
        <v>0.12997414791200776</v>
      </c>
      <c r="CA119" s="103">
        <f t="shared" si="155"/>
        <v>0.11238367931281318</v>
      </c>
      <c r="CB119" s="41">
        <f t="shared" si="135"/>
        <v>0.13229554825480122</v>
      </c>
      <c r="CC119" s="42">
        <f t="shared" si="99"/>
        <v>0.10512986313180299</v>
      </c>
      <c r="CD119" s="195" t="s">
        <v>107</v>
      </c>
      <c r="CE119" s="43">
        <f t="shared" si="156"/>
        <v>-2.0924484706417292</v>
      </c>
      <c r="CF119" s="43">
        <f t="shared" si="156"/>
        <v>2.2522647625802401</v>
      </c>
      <c r="CG119" s="43">
        <f t="shared" si="156"/>
        <v>14.669001131106468</v>
      </c>
      <c r="CH119" s="43">
        <f t="shared" si="156"/>
        <v>16.037223620745944</v>
      </c>
      <c r="CI119" s="43">
        <f t="shared" si="156"/>
        <v>-4.7991239555992991</v>
      </c>
      <c r="CJ119" s="43">
        <f t="shared" si="156"/>
        <v>-24.570218254103267</v>
      </c>
      <c r="CK119" s="110">
        <f t="shared" si="156"/>
        <v>-1.759046859919458</v>
      </c>
      <c r="CL119" s="43">
        <f t="shared" si="139"/>
        <v>1.9911868941988042</v>
      </c>
      <c r="CM119" s="562">
        <f t="shared" si="100"/>
        <v>-2.7165685122998231</v>
      </c>
      <c r="CN119" s="263">
        <f t="shared" si="157"/>
        <v>0</v>
      </c>
      <c r="CO119" s="41">
        <f t="shared" si="151"/>
        <v>0.15584415584415584</v>
      </c>
      <c r="CP119" s="41">
        <f t="shared" si="152"/>
        <v>2.3809523809523808E-2</v>
      </c>
      <c r="CQ119" s="41">
        <f t="shared" si="150"/>
        <v>0.22222222222222221</v>
      </c>
      <c r="CR119" s="41">
        <f t="shared" si="158"/>
        <v>0.3125</v>
      </c>
      <c r="CS119" s="103">
        <f t="shared" si="158"/>
        <v>0.22500000000000001</v>
      </c>
      <c r="CT119" s="41">
        <f t="shared" si="153"/>
        <v>0.20270270270270271</v>
      </c>
      <c r="CU119" s="42">
        <f t="shared" si="101"/>
        <v>0.25333333333333335</v>
      </c>
      <c r="CV119" s="263">
        <f t="shared" si="159"/>
        <v>0</v>
      </c>
      <c r="CW119" s="41">
        <f t="shared" si="145"/>
        <v>0</v>
      </c>
      <c r="CX119" s="42">
        <f t="shared" si="102"/>
        <v>0</v>
      </c>
      <c r="CY119" s="263">
        <f t="shared" si="160"/>
        <v>0.52500000000000002</v>
      </c>
      <c r="CZ119" s="41">
        <f t="shared" si="146"/>
        <v>0.40540540540540543</v>
      </c>
      <c r="DA119" s="42">
        <f t="shared" si="103"/>
        <v>0.4</v>
      </c>
      <c r="DB119" s="269">
        <f t="shared" si="161"/>
        <v>0.75</v>
      </c>
      <c r="DC119" s="41">
        <f t="shared" si="147"/>
        <v>0.60810810810810811</v>
      </c>
      <c r="DD119" s="42">
        <f t="shared" si="104"/>
        <v>0.65333333333333332</v>
      </c>
      <c r="DE119" s="549">
        <f t="shared" si="107"/>
        <v>0</v>
      </c>
      <c r="DF119" s="549">
        <f t="shared" si="105"/>
        <v>1.3513513513513514E-2</v>
      </c>
      <c r="DG119" s="263" t="s">
        <v>192</v>
      </c>
      <c r="DH119" s="42"/>
      <c r="DI119" s="140"/>
      <c r="DJ119" s="173" t="s">
        <v>192</v>
      </c>
      <c r="DK119" s="189" t="s">
        <v>192</v>
      </c>
      <c r="DL119" s="94"/>
      <c r="DM119" s="94"/>
      <c r="DN119" s="173" t="s">
        <v>192</v>
      </c>
      <c r="DO119" s="189"/>
      <c r="DP119" s="94" t="s">
        <v>192</v>
      </c>
      <c r="DQ119" s="94"/>
      <c r="DR119" s="173" t="s">
        <v>192</v>
      </c>
      <c r="DS119" s="189"/>
      <c r="DT119" s="94" t="s">
        <v>192</v>
      </c>
      <c r="DU119" s="94"/>
      <c r="DV119" s="173" t="s">
        <v>192</v>
      </c>
    </row>
    <row r="120" spans="1:126" s="6" customFormat="1" ht="14.25" customHeight="1" x14ac:dyDescent="0.25">
      <c r="A120" s="327"/>
      <c r="B120" s="14" t="s">
        <v>82</v>
      </c>
      <c r="C120" s="2">
        <v>27</v>
      </c>
      <c r="D120" s="3">
        <v>27</v>
      </c>
      <c r="E120" s="3">
        <v>27</v>
      </c>
      <c r="F120" s="3">
        <v>0</v>
      </c>
      <c r="G120" s="3">
        <v>30</v>
      </c>
      <c r="H120" s="75">
        <v>10</v>
      </c>
      <c r="I120" s="3">
        <v>13</v>
      </c>
      <c r="J120" s="4">
        <v>13</v>
      </c>
      <c r="K120" s="238">
        <v>23</v>
      </c>
      <c r="L120" s="3">
        <v>20</v>
      </c>
      <c r="M120" s="4">
        <v>20</v>
      </c>
      <c r="N120" s="194">
        <v>61</v>
      </c>
      <c r="O120" s="3">
        <v>97</v>
      </c>
      <c r="P120" s="3">
        <v>63</v>
      </c>
      <c r="Q120" s="3">
        <v>141</v>
      </c>
      <c r="R120" s="3">
        <v>77</v>
      </c>
      <c r="S120" s="75">
        <v>86</v>
      </c>
      <c r="T120" s="3">
        <v>83</v>
      </c>
      <c r="U120" s="4">
        <v>30</v>
      </c>
      <c r="V120" s="194">
        <v>0</v>
      </c>
      <c r="W120" s="3">
        <v>0</v>
      </c>
      <c r="X120" s="3">
        <v>3</v>
      </c>
      <c r="Y120" s="3">
        <v>12</v>
      </c>
      <c r="Z120" s="3">
        <v>22</v>
      </c>
      <c r="AA120" s="3">
        <v>0</v>
      </c>
      <c r="AB120" s="3">
        <v>8</v>
      </c>
      <c r="AC120" s="75">
        <v>3</v>
      </c>
      <c r="AD120" s="3">
        <v>21</v>
      </c>
      <c r="AE120" s="4">
        <v>5</v>
      </c>
      <c r="AF120" s="238">
        <v>5</v>
      </c>
      <c r="AG120" s="3">
        <v>86</v>
      </c>
      <c r="AH120" s="4">
        <v>60</v>
      </c>
      <c r="AI120" s="238">
        <v>5</v>
      </c>
      <c r="AJ120" s="3">
        <v>7</v>
      </c>
      <c r="AK120" s="4">
        <v>3</v>
      </c>
      <c r="AL120" s="247"/>
      <c r="AM120" s="30"/>
      <c r="AN120" s="30"/>
      <c r="AO120" s="30"/>
      <c r="AP120" s="30"/>
      <c r="AQ120" s="30">
        <v>33.167141905851416</v>
      </c>
      <c r="AR120" s="79">
        <v>33.167141905851416</v>
      </c>
      <c r="AS120" s="30">
        <v>33.167141905851416</v>
      </c>
      <c r="AT120" s="30">
        <v>40.64</v>
      </c>
      <c r="AU120" s="584">
        <v>40.42</v>
      </c>
      <c r="AV120" s="251"/>
      <c r="AW120" s="16"/>
      <c r="AX120" s="16"/>
      <c r="AY120" s="16"/>
      <c r="AZ120" s="16"/>
      <c r="BA120" s="16">
        <v>195623.53088485551</v>
      </c>
      <c r="BB120" s="117">
        <v>145531.32879152652</v>
      </c>
      <c r="BC120" s="16">
        <v>141594.24249150546</v>
      </c>
      <c r="BD120" s="16">
        <v>144228</v>
      </c>
      <c r="BE120" s="578">
        <v>130185</v>
      </c>
      <c r="BF120" s="251"/>
      <c r="BG120" s="16"/>
      <c r="BH120" s="16"/>
      <c r="BI120" s="16"/>
      <c r="BJ120" s="16"/>
      <c r="BK120" s="16">
        <v>42404.425700479791</v>
      </c>
      <c r="BL120" s="16">
        <v>27831.372615978282</v>
      </c>
      <c r="BM120" s="117">
        <v>17555.392399587938</v>
      </c>
      <c r="BN120" s="16">
        <v>20262</v>
      </c>
      <c r="BO120" s="578">
        <v>17122</v>
      </c>
      <c r="BP120" s="256">
        <v>20401.13602085361</v>
      </c>
      <c r="BQ120" s="16">
        <v>25262</v>
      </c>
      <c r="BR120" s="578">
        <v>20622</v>
      </c>
      <c r="BS120" s="571">
        <f t="shared" si="106"/>
        <v>-0.18367508510806746</v>
      </c>
      <c r="BT120" s="262"/>
      <c r="BU120" s="32"/>
      <c r="BV120" s="32"/>
      <c r="BW120" s="32"/>
      <c r="BX120" s="32"/>
      <c r="BY120" s="32">
        <f t="shared" si="148"/>
        <v>0.21676546532348984</v>
      </c>
      <c r="BZ120" s="32">
        <f t="shared" si="154"/>
        <v>0.19123973406335548</v>
      </c>
      <c r="CA120" s="118">
        <f t="shared" si="155"/>
        <v>0.12398380111141259</v>
      </c>
      <c r="CB120" s="32">
        <f t="shared" si="135"/>
        <v>0.14048589732922873</v>
      </c>
      <c r="CC120" s="33">
        <f t="shared" si="99"/>
        <v>0.13152052847870338</v>
      </c>
      <c r="CD120" s="194" t="s">
        <v>107</v>
      </c>
      <c r="CE120" s="34"/>
      <c r="CF120" s="34"/>
      <c r="CG120" s="34"/>
      <c r="CH120" s="34"/>
      <c r="CI120" s="34"/>
      <c r="CJ120" s="34">
        <f t="shared" ref="CJ120:CK122" si="162">(BZ120-BY120)*100</f>
        <v>-2.5525731260134354</v>
      </c>
      <c r="CK120" s="119">
        <f t="shared" si="162"/>
        <v>-6.7255932951942894</v>
      </c>
      <c r="CL120" s="34">
        <f t="shared" si="139"/>
        <v>1.6502096217816133</v>
      </c>
      <c r="CM120" s="561">
        <f t="shared" si="100"/>
        <v>-0.89653688505253459</v>
      </c>
      <c r="CN120" s="262">
        <f t="shared" si="157"/>
        <v>4.9180327868852458E-2</v>
      </c>
      <c r="CO120" s="32">
        <f t="shared" si="151"/>
        <v>0.12371134020618557</v>
      </c>
      <c r="CP120" s="32">
        <f t="shared" si="152"/>
        <v>0.34920634920634919</v>
      </c>
      <c r="CQ120" s="32">
        <f t="shared" si="150"/>
        <v>0</v>
      </c>
      <c r="CR120" s="32">
        <f t="shared" si="158"/>
        <v>0.1038961038961039</v>
      </c>
      <c r="CS120" s="118">
        <f t="shared" si="158"/>
        <v>3.4883720930232558E-2</v>
      </c>
      <c r="CT120" s="32">
        <f t="shared" si="153"/>
        <v>0.25301204819277107</v>
      </c>
      <c r="CU120" s="33">
        <f t="shared" si="101"/>
        <v>0.16666666666666666</v>
      </c>
      <c r="CV120" s="268">
        <f t="shared" si="159"/>
        <v>5.8139534883720929E-2</v>
      </c>
      <c r="CW120" s="32">
        <f t="shared" si="145"/>
        <v>1.036144578313253</v>
      </c>
      <c r="CX120" s="33">
        <f t="shared" si="102"/>
        <v>2</v>
      </c>
      <c r="CY120" s="268">
        <f t="shared" si="160"/>
        <v>5.8139534883720929E-2</v>
      </c>
      <c r="CZ120" s="32">
        <f t="shared" si="146"/>
        <v>8.4337349397590355E-2</v>
      </c>
      <c r="DA120" s="33">
        <f t="shared" si="103"/>
        <v>0.1</v>
      </c>
      <c r="DB120" s="268">
        <f t="shared" si="161"/>
        <v>0.15116279069767441</v>
      </c>
      <c r="DC120" s="32">
        <f t="shared" si="147"/>
        <v>1.3734939759036144</v>
      </c>
      <c r="DD120" s="33">
        <f t="shared" si="104"/>
        <v>2.2666666666666666</v>
      </c>
      <c r="DE120" s="548">
        <f t="shared" si="107"/>
        <v>-5.4133858267716257E-3</v>
      </c>
      <c r="DF120" s="548">
        <f t="shared" si="105"/>
        <v>-0.63855421686746983</v>
      </c>
      <c r="DG120" s="262"/>
      <c r="DH120" s="33" t="s">
        <v>192</v>
      </c>
      <c r="DI120" s="31"/>
      <c r="DJ120" s="172" t="s">
        <v>192</v>
      </c>
      <c r="DK120" s="188"/>
      <c r="DL120" s="95" t="s">
        <v>192</v>
      </c>
      <c r="DM120" s="95"/>
      <c r="DN120" s="172" t="s">
        <v>192</v>
      </c>
      <c r="DO120" s="188"/>
      <c r="DP120" s="95" t="s">
        <v>192</v>
      </c>
      <c r="DQ120" s="95"/>
      <c r="DR120" s="172" t="s">
        <v>192</v>
      </c>
      <c r="DS120" s="188" t="s">
        <v>192</v>
      </c>
      <c r="DT120" s="95"/>
      <c r="DU120" s="95"/>
      <c r="DV120" s="172" t="s">
        <v>192</v>
      </c>
    </row>
    <row r="121" spans="1:126" s="11" customFormat="1" x14ac:dyDescent="0.25">
      <c r="A121" s="328"/>
      <c r="B121" s="35" t="s">
        <v>117</v>
      </c>
      <c r="C121" s="36">
        <v>10</v>
      </c>
      <c r="D121" s="37">
        <v>10</v>
      </c>
      <c r="E121" s="37">
        <v>10</v>
      </c>
      <c r="F121" s="37">
        <v>0</v>
      </c>
      <c r="G121" s="37">
        <v>10</v>
      </c>
      <c r="H121" s="76">
        <v>0</v>
      </c>
      <c r="I121" s="37">
        <v>14</v>
      </c>
      <c r="J121" s="38">
        <v>0</v>
      </c>
      <c r="K121" s="239">
        <v>25</v>
      </c>
      <c r="L121" s="37">
        <v>11</v>
      </c>
      <c r="M121" s="38">
        <v>11</v>
      </c>
      <c r="N121" s="195">
        <v>29</v>
      </c>
      <c r="O121" s="37">
        <v>51</v>
      </c>
      <c r="P121" s="37">
        <v>55</v>
      </c>
      <c r="Q121" s="37">
        <v>49</v>
      </c>
      <c r="R121" s="37">
        <v>43</v>
      </c>
      <c r="S121" s="76">
        <v>41</v>
      </c>
      <c r="T121" s="37">
        <v>39</v>
      </c>
      <c r="U121" s="38">
        <v>45</v>
      </c>
      <c r="V121" s="195">
        <v>10</v>
      </c>
      <c r="W121" s="37">
        <v>3</v>
      </c>
      <c r="X121" s="37">
        <v>7</v>
      </c>
      <c r="Y121" s="37">
        <v>9</v>
      </c>
      <c r="Z121" s="37">
        <v>7</v>
      </c>
      <c r="AA121" s="37">
        <v>7</v>
      </c>
      <c r="AB121" s="37">
        <v>12</v>
      </c>
      <c r="AC121" s="76">
        <v>5</v>
      </c>
      <c r="AD121" s="37">
        <v>1</v>
      </c>
      <c r="AE121" s="38">
        <v>0</v>
      </c>
      <c r="AF121" s="239">
        <v>6</v>
      </c>
      <c r="AG121" s="37">
        <v>6</v>
      </c>
      <c r="AH121" s="38">
        <v>0</v>
      </c>
      <c r="AI121" s="239">
        <v>1</v>
      </c>
      <c r="AJ121" s="37">
        <v>0</v>
      </c>
      <c r="AK121" s="38">
        <v>4</v>
      </c>
      <c r="AL121" s="248"/>
      <c r="AM121" s="39">
        <v>27.077250556342879</v>
      </c>
      <c r="AN121" s="39">
        <v>29.211558272292134</v>
      </c>
      <c r="AO121" s="39">
        <v>41.59054302479781</v>
      </c>
      <c r="AP121" s="39">
        <v>41.59054302479781</v>
      </c>
      <c r="AQ121" s="39">
        <v>41.59054302479781</v>
      </c>
      <c r="AR121" s="78">
        <v>42.430037393071181</v>
      </c>
      <c r="AS121" s="39">
        <v>42.430037393071181</v>
      </c>
      <c r="AT121" s="37">
        <v>42.43</v>
      </c>
      <c r="AU121" s="38">
        <v>42.43</v>
      </c>
      <c r="AV121" s="252">
        <v>46611.857644521093</v>
      </c>
      <c r="AW121" s="226">
        <v>53209.714230425554</v>
      </c>
      <c r="AX121" s="226">
        <v>60938.753905783124</v>
      </c>
      <c r="AY121" s="226">
        <v>64056.266042879666</v>
      </c>
      <c r="AZ121" s="226">
        <v>63067.370134489844</v>
      </c>
      <c r="BA121" s="226">
        <v>59283.953990017129</v>
      </c>
      <c r="BB121" s="108">
        <v>62067.091251614962</v>
      </c>
      <c r="BC121" s="226">
        <v>66643.046994610166</v>
      </c>
      <c r="BD121" s="226">
        <v>72530</v>
      </c>
      <c r="BE121" s="567">
        <v>85342.87</v>
      </c>
      <c r="BF121" s="252">
        <v>5977.4844764685458</v>
      </c>
      <c r="BG121" s="226">
        <v>3370.7833193891897</v>
      </c>
      <c r="BH121" s="226">
        <v>6212.2583252229642</v>
      </c>
      <c r="BI121" s="226">
        <v>11267.721868401431</v>
      </c>
      <c r="BJ121" s="226">
        <v>20230.391403577669</v>
      </c>
      <c r="BK121" s="226">
        <v>14023.824565597237</v>
      </c>
      <c r="BL121" s="226">
        <v>20458.050893278923</v>
      </c>
      <c r="BM121" s="108">
        <v>4399.5196384767305</v>
      </c>
      <c r="BN121" s="226">
        <v>6528</v>
      </c>
      <c r="BO121" s="567">
        <v>9173.5400000000009</v>
      </c>
      <c r="BP121" s="257">
        <v>21920.763114609479</v>
      </c>
      <c r="BQ121" s="226">
        <v>15006</v>
      </c>
      <c r="BR121" s="567">
        <v>18688.939999999999</v>
      </c>
      <c r="BS121" s="549">
        <f t="shared" si="106"/>
        <v>0.24543116086898564</v>
      </c>
      <c r="BT121" s="263">
        <f t="shared" si="130"/>
        <v>0.12823956775237338</v>
      </c>
      <c r="BU121" s="41">
        <f t="shared" si="131"/>
        <v>6.3349021285699011E-2</v>
      </c>
      <c r="BV121" s="41">
        <f t="shared" si="132"/>
        <v>0.10194265433828337</v>
      </c>
      <c r="BW121" s="41">
        <f t="shared" si="133"/>
        <v>0.17590350740798327</v>
      </c>
      <c r="BX121" s="41">
        <f t="shared" si="134"/>
        <v>0.3207742983485245</v>
      </c>
      <c r="BY121" s="41">
        <f t="shared" si="148"/>
        <v>0.23655346213848555</v>
      </c>
      <c r="BZ121" s="41">
        <f t="shared" si="154"/>
        <v>0.32961188418422321</v>
      </c>
      <c r="CA121" s="103">
        <f t="shared" si="155"/>
        <v>6.6016183786322777E-2</v>
      </c>
      <c r="CB121" s="41">
        <f t="shared" si="135"/>
        <v>9.0004136219495379E-2</v>
      </c>
      <c r="CC121" s="42">
        <f t="shared" si="99"/>
        <v>0.10749040898202745</v>
      </c>
      <c r="CD121" s="195" t="s">
        <v>107</v>
      </c>
      <c r="CE121" s="43">
        <f t="shared" ref="CE121:CI122" si="163">(BU121-BT121)*100</f>
        <v>-6.4890546466674373</v>
      </c>
      <c r="CF121" s="43">
        <f t="shared" si="163"/>
        <v>3.8593633052584355</v>
      </c>
      <c r="CG121" s="43">
        <f t="shared" si="163"/>
        <v>7.3960853069699901</v>
      </c>
      <c r="CH121" s="43">
        <f t="shared" si="163"/>
        <v>14.487079094054122</v>
      </c>
      <c r="CI121" s="43">
        <f t="shared" si="163"/>
        <v>-8.4220836210038961</v>
      </c>
      <c r="CJ121" s="43">
        <f t="shared" si="162"/>
        <v>9.3058422045737661</v>
      </c>
      <c r="CK121" s="110">
        <f t="shared" si="162"/>
        <v>-26.359570039790043</v>
      </c>
      <c r="CL121" s="43">
        <f t="shared" si="139"/>
        <v>2.3987952433172604</v>
      </c>
      <c r="CM121" s="562">
        <f t="shared" si="100"/>
        <v>1.7486272762532076</v>
      </c>
      <c r="CN121" s="263">
        <f t="shared" si="157"/>
        <v>0.2413793103448276</v>
      </c>
      <c r="CO121" s="41">
        <f t="shared" si="151"/>
        <v>0.17647058823529413</v>
      </c>
      <c r="CP121" s="41">
        <f t="shared" si="152"/>
        <v>0.12727272727272726</v>
      </c>
      <c r="CQ121" s="41">
        <f t="shared" si="150"/>
        <v>0.14285714285714285</v>
      </c>
      <c r="CR121" s="41">
        <f t="shared" si="158"/>
        <v>0.27906976744186046</v>
      </c>
      <c r="CS121" s="103">
        <f t="shared" si="158"/>
        <v>0.12195121951219512</v>
      </c>
      <c r="CT121" s="41">
        <f t="shared" si="153"/>
        <v>2.564102564102564E-2</v>
      </c>
      <c r="CU121" s="42">
        <f>AE121/U121</f>
        <v>0</v>
      </c>
      <c r="CV121" s="263">
        <f t="shared" si="159"/>
        <v>0.14634146341463414</v>
      </c>
      <c r="CW121" s="41">
        <f t="shared" si="145"/>
        <v>0.15384615384615385</v>
      </c>
      <c r="CX121" s="42">
        <f t="shared" si="102"/>
        <v>0</v>
      </c>
      <c r="CY121" s="263">
        <f t="shared" si="160"/>
        <v>2.4390243902439025E-2</v>
      </c>
      <c r="CZ121" s="41">
        <f t="shared" si="146"/>
        <v>0</v>
      </c>
      <c r="DA121" s="42">
        <f t="shared" si="103"/>
        <v>8.8888888888888892E-2</v>
      </c>
      <c r="DB121" s="269">
        <f t="shared" si="161"/>
        <v>0.29268292682926828</v>
      </c>
      <c r="DC121" s="41">
        <f t="shared" si="147"/>
        <v>0.17948717948717949</v>
      </c>
      <c r="DD121" s="42">
        <f t="shared" si="104"/>
        <v>8.8888888888888892E-2</v>
      </c>
      <c r="DE121" s="549">
        <f t="shared" si="107"/>
        <v>0</v>
      </c>
      <c r="DF121" s="549">
        <f t="shared" si="105"/>
        <v>0.15384615384615385</v>
      </c>
      <c r="DG121" s="263" t="s">
        <v>192</v>
      </c>
      <c r="DH121" s="42"/>
      <c r="DI121" s="140"/>
      <c r="DJ121" s="173" t="s">
        <v>192</v>
      </c>
      <c r="DK121" s="189"/>
      <c r="DL121" s="94" t="s">
        <v>192</v>
      </c>
      <c r="DM121" s="94"/>
      <c r="DN121" s="173" t="s">
        <v>192</v>
      </c>
      <c r="DO121" s="189"/>
      <c r="DP121" s="94" t="s">
        <v>192</v>
      </c>
      <c r="DQ121" s="94"/>
      <c r="DR121" s="173" t="s">
        <v>192</v>
      </c>
      <c r="DS121" s="189" t="s">
        <v>192</v>
      </c>
      <c r="DT121" s="94"/>
      <c r="DU121" s="94"/>
      <c r="DV121" s="173" t="s">
        <v>192</v>
      </c>
    </row>
    <row r="122" spans="1:126" s="11" customFormat="1" x14ac:dyDescent="0.25">
      <c r="A122" s="35"/>
      <c r="B122" s="35" t="s">
        <v>118</v>
      </c>
      <c r="C122" s="36">
        <v>0</v>
      </c>
      <c r="D122" s="37">
        <v>0</v>
      </c>
      <c r="E122" s="37">
        <v>0</v>
      </c>
      <c r="F122" s="37">
        <v>0</v>
      </c>
      <c r="G122" s="37">
        <v>0</v>
      </c>
      <c r="H122" s="76">
        <v>0</v>
      </c>
      <c r="I122" s="37">
        <v>0</v>
      </c>
      <c r="J122" s="38">
        <v>0</v>
      </c>
      <c r="K122" s="239">
        <v>16</v>
      </c>
      <c r="L122" s="37">
        <v>14</v>
      </c>
      <c r="M122" s="38">
        <v>14</v>
      </c>
      <c r="N122" s="195">
        <v>38</v>
      </c>
      <c r="O122" s="37">
        <v>30</v>
      </c>
      <c r="P122" s="37">
        <v>34</v>
      </c>
      <c r="Q122" s="37">
        <v>24</v>
      </c>
      <c r="R122" s="37">
        <v>21</v>
      </c>
      <c r="S122" s="76">
        <v>32</v>
      </c>
      <c r="T122" s="37">
        <v>32</v>
      </c>
      <c r="U122" s="38">
        <v>18</v>
      </c>
      <c r="V122" s="195">
        <v>0</v>
      </c>
      <c r="W122" s="37">
        <v>0</v>
      </c>
      <c r="X122" s="37">
        <v>0</v>
      </c>
      <c r="Y122" s="37">
        <v>0</v>
      </c>
      <c r="Z122" s="37">
        <v>0</v>
      </c>
      <c r="AA122" s="37">
        <v>0</v>
      </c>
      <c r="AB122" s="37">
        <v>0</v>
      </c>
      <c r="AC122" s="76">
        <v>0</v>
      </c>
      <c r="AD122" s="37">
        <v>0</v>
      </c>
      <c r="AE122" s="38">
        <v>3</v>
      </c>
      <c r="AF122" s="239">
        <v>0</v>
      </c>
      <c r="AG122" s="37">
        <v>0</v>
      </c>
      <c r="AH122" s="38">
        <v>0</v>
      </c>
      <c r="AI122" s="239">
        <v>5</v>
      </c>
      <c r="AJ122" s="37">
        <v>6</v>
      </c>
      <c r="AK122" s="38">
        <v>1</v>
      </c>
      <c r="AL122" s="248" t="s">
        <v>261</v>
      </c>
      <c r="AM122" s="39" t="s">
        <v>261</v>
      </c>
      <c r="AN122" s="39" t="s">
        <v>298</v>
      </c>
      <c r="AO122" s="39" t="s">
        <v>269</v>
      </c>
      <c r="AP122" s="39" t="s">
        <v>284</v>
      </c>
      <c r="AQ122" s="39" t="s">
        <v>284</v>
      </c>
      <c r="AR122" s="76" t="s">
        <v>284</v>
      </c>
      <c r="AS122" s="37" t="s">
        <v>284</v>
      </c>
      <c r="AT122" s="37" t="s">
        <v>284</v>
      </c>
      <c r="AU122" s="38" t="s">
        <v>385</v>
      </c>
      <c r="AV122" s="252">
        <v>16964.900598175311</v>
      </c>
      <c r="AW122" s="226">
        <v>22036.015731270738</v>
      </c>
      <c r="AX122" s="226">
        <v>25425.296384198155</v>
      </c>
      <c r="AY122" s="226">
        <v>29577.236327624771</v>
      </c>
      <c r="AZ122" s="226">
        <v>44604.185519718158</v>
      </c>
      <c r="BA122" s="226">
        <v>49229.941776085507</v>
      </c>
      <c r="BB122" s="108">
        <v>41435.449997438831</v>
      </c>
      <c r="BC122" s="226">
        <v>51237.613900888442</v>
      </c>
      <c r="BD122" s="226">
        <v>55297</v>
      </c>
      <c r="BE122" s="567">
        <v>50736.25</v>
      </c>
      <c r="BF122" s="252">
        <v>11738.692437720902</v>
      </c>
      <c r="BG122" s="226">
        <v>11311.830894531051</v>
      </c>
      <c r="BH122" s="226">
        <v>11013.027814298155</v>
      </c>
      <c r="BI122" s="226">
        <v>11183.772431574094</v>
      </c>
      <c r="BJ122" s="226">
        <v>14150.460156743558</v>
      </c>
      <c r="BK122" s="226">
        <v>9130.5684088309117</v>
      </c>
      <c r="BL122" s="226">
        <v>6710.2634589444569</v>
      </c>
      <c r="BM122" s="108">
        <v>9661.2995941969602</v>
      </c>
      <c r="BN122" s="226">
        <v>6690</v>
      </c>
      <c r="BO122" s="567">
        <v>4764.38</v>
      </c>
      <c r="BP122" s="257">
        <v>19363.862470902273</v>
      </c>
      <c r="BQ122" s="226">
        <v>22793</v>
      </c>
      <c r="BR122" s="567">
        <v>4764.38</v>
      </c>
      <c r="BS122" s="549">
        <f t="shared" si="106"/>
        <v>-0.79097178958452152</v>
      </c>
      <c r="BT122" s="263">
        <f t="shared" si="130"/>
        <v>0.69193994799966452</v>
      </c>
      <c r="BU122" s="41">
        <f t="shared" si="131"/>
        <v>0.51333376380189844</v>
      </c>
      <c r="BV122" s="41">
        <f t="shared" si="132"/>
        <v>0.43315238681515478</v>
      </c>
      <c r="BW122" s="41">
        <f t="shared" si="133"/>
        <v>0.37812094097272336</v>
      </c>
      <c r="BX122" s="41">
        <f t="shared" si="134"/>
        <v>0.3172451193058568</v>
      </c>
      <c r="BY122" s="41">
        <f t="shared" si="148"/>
        <v>0.18546778808636089</v>
      </c>
      <c r="BZ122" s="41">
        <f t="shared" si="154"/>
        <v>0.16194498815287936</v>
      </c>
      <c r="CA122" s="103">
        <f t="shared" si="155"/>
        <v>0.18855873368508749</v>
      </c>
      <c r="CB122" s="41">
        <f t="shared" si="135"/>
        <v>0.12098305513861511</v>
      </c>
      <c r="CC122" s="42">
        <f t="shared" si="99"/>
        <v>9.3904851068023362E-2</v>
      </c>
      <c r="CD122" s="195" t="s">
        <v>107</v>
      </c>
      <c r="CE122" s="43">
        <f t="shared" si="163"/>
        <v>-17.860618419776607</v>
      </c>
      <c r="CF122" s="43">
        <f t="shared" si="163"/>
        <v>-8.0181376986743658</v>
      </c>
      <c r="CG122" s="43">
        <f t="shared" si="163"/>
        <v>-5.5031445842431417</v>
      </c>
      <c r="CH122" s="43">
        <f t="shared" si="163"/>
        <v>-6.0875821666866559</v>
      </c>
      <c r="CI122" s="43">
        <f t="shared" si="163"/>
        <v>-13.177733121949592</v>
      </c>
      <c r="CJ122" s="43">
        <f t="shared" si="162"/>
        <v>-2.3522799933481524</v>
      </c>
      <c r="CK122" s="110">
        <f t="shared" si="162"/>
        <v>2.6613745532208135</v>
      </c>
      <c r="CL122" s="43">
        <f t="shared" si="139"/>
        <v>-6.7575678546472382</v>
      </c>
      <c r="CM122" s="562">
        <f t="shared" si="100"/>
        <v>-2.7078204070591747</v>
      </c>
      <c r="CN122" s="263">
        <f t="shared" si="157"/>
        <v>0</v>
      </c>
      <c r="CO122" s="41">
        <f t="shared" si="151"/>
        <v>0</v>
      </c>
      <c r="CP122" s="41">
        <f t="shared" si="152"/>
        <v>0</v>
      </c>
      <c r="CQ122" s="41">
        <f t="shared" si="150"/>
        <v>0</v>
      </c>
      <c r="CR122" s="41">
        <f t="shared" si="158"/>
        <v>0</v>
      </c>
      <c r="CS122" s="103">
        <f t="shared" si="158"/>
        <v>0</v>
      </c>
      <c r="CT122" s="41">
        <f t="shared" si="153"/>
        <v>0</v>
      </c>
      <c r="CU122" s="42">
        <f t="shared" si="101"/>
        <v>0.16666666666666666</v>
      </c>
      <c r="CV122" s="263">
        <f t="shared" si="159"/>
        <v>0</v>
      </c>
      <c r="CW122" s="41">
        <f t="shared" si="145"/>
        <v>0</v>
      </c>
      <c r="CX122" s="42">
        <f t="shared" si="102"/>
        <v>0</v>
      </c>
      <c r="CY122" s="263">
        <f t="shared" si="160"/>
        <v>0.15625</v>
      </c>
      <c r="CZ122" s="41">
        <f t="shared" si="146"/>
        <v>0.1875</v>
      </c>
      <c r="DA122" s="42">
        <f t="shared" si="103"/>
        <v>5.5555555555555552E-2</v>
      </c>
      <c r="DB122" s="269">
        <f t="shared" si="161"/>
        <v>0.15625</v>
      </c>
      <c r="DC122" s="41">
        <f t="shared" si="147"/>
        <v>0.1875</v>
      </c>
      <c r="DD122" s="42">
        <f t="shared" si="104"/>
        <v>0.22222222222222221</v>
      </c>
      <c r="DE122" s="549">
        <v>0</v>
      </c>
      <c r="DF122" s="549">
        <f t="shared" si="105"/>
        <v>-0.4375</v>
      </c>
      <c r="DG122" s="263"/>
      <c r="DH122" s="42" t="s">
        <v>192</v>
      </c>
      <c r="DI122" s="140"/>
      <c r="DJ122" s="173" t="s">
        <v>192</v>
      </c>
      <c r="DK122" s="189"/>
      <c r="DL122" s="94" t="s">
        <v>192</v>
      </c>
      <c r="DM122" s="94"/>
      <c r="DN122" s="173" t="s">
        <v>192</v>
      </c>
      <c r="DO122" s="189"/>
      <c r="DP122" s="94" t="s">
        <v>192</v>
      </c>
      <c r="DQ122" s="94" t="s">
        <v>192</v>
      </c>
      <c r="DR122" s="173"/>
      <c r="DS122" s="189"/>
      <c r="DT122" s="94" t="s">
        <v>192</v>
      </c>
      <c r="DU122" s="94" t="s">
        <v>192</v>
      </c>
      <c r="DV122" s="173"/>
    </row>
    <row r="123" spans="1:126" s="8" customFormat="1" x14ac:dyDescent="0.25">
      <c r="A123" s="21"/>
      <c r="B123" s="21" t="s">
        <v>119</v>
      </c>
      <c r="C123" s="22">
        <v>0</v>
      </c>
      <c r="D123" s="23">
        <v>0</v>
      </c>
      <c r="E123" s="23">
        <v>0</v>
      </c>
      <c r="F123" s="23"/>
      <c r="G123" s="23"/>
      <c r="H123" s="51"/>
      <c r="I123" s="23"/>
      <c r="J123" s="24"/>
      <c r="K123" s="237"/>
      <c r="L123" s="23"/>
      <c r="M123" s="24"/>
      <c r="N123" s="242">
        <v>4</v>
      </c>
      <c r="O123" s="23">
        <v>10</v>
      </c>
      <c r="P123" s="23">
        <v>9</v>
      </c>
      <c r="Q123" s="23"/>
      <c r="R123" s="23"/>
      <c r="S123" s="51"/>
      <c r="T123" s="23"/>
      <c r="U123" s="24"/>
      <c r="V123" s="242">
        <v>0</v>
      </c>
      <c r="W123" s="23">
        <v>0</v>
      </c>
      <c r="X123" s="23">
        <v>0</v>
      </c>
      <c r="Y123" s="23">
        <v>0</v>
      </c>
      <c r="Z123" s="23">
        <v>0</v>
      </c>
      <c r="AA123" s="23"/>
      <c r="AB123" s="23"/>
      <c r="AC123" s="51"/>
      <c r="AD123" s="23"/>
      <c r="AE123" s="24"/>
      <c r="AF123" s="237"/>
      <c r="AG123" s="23"/>
      <c r="AH123" s="24"/>
      <c r="AI123" s="237"/>
      <c r="AJ123" s="23"/>
      <c r="AK123" s="24"/>
      <c r="AL123" s="246" t="s">
        <v>277</v>
      </c>
      <c r="AM123" s="50" t="s">
        <v>277</v>
      </c>
      <c r="AN123" s="50" t="s">
        <v>277</v>
      </c>
      <c r="AO123" s="50" t="s">
        <v>277</v>
      </c>
      <c r="AP123" s="50" t="s">
        <v>277</v>
      </c>
      <c r="AQ123" s="50"/>
      <c r="AR123" s="80"/>
      <c r="AS123" s="50"/>
      <c r="AT123" s="50"/>
      <c r="AU123" s="583"/>
      <c r="AV123" s="250">
        <v>1707.4461727594039</v>
      </c>
      <c r="AW123" s="25">
        <v>1711.7147881913022</v>
      </c>
      <c r="AX123" s="25">
        <v>1821.2759176100308</v>
      </c>
      <c r="AY123" s="25">
        <v>1407.2202207158753</v>
      </c>
      <c r="AZ123" s="25">
        <v>1627.765351363965</v>
      </c>
      <c r="BA123" s="25"/>
      <c r="BB123" s="97"/>
      <c r="BC123" s="25"/>
      <c r="BD123" s="25"/>
      <c r="BE123" s="568"/>
      <c r="BF123" s="250">
        <v>486.62215923643009</v>
      </c>
      <c r="BG123" s="25">
        <v>574.84021149566593</v>
      </c>
      <c r="BH123" s="25">
        <v>540.69128804047784</v>
      </c>
      <c r="BI123" s="25">
        <v>930.55816415387505</v>
      </c>
      <c r="BJ123" s="25">
        <v>1422.8718106328365</v>
      </c>
      <c r="BK123" s="25"/>
      <c r="BL123" s="25"/>
      <c r="BM123" s="97"/>
      <c r="BN123" s="25"/>
      <c r="BO123" s="568"/>
      <c r="BP123" s="221"/>
      <c r="BQ123" s="25"/>
      <c r="BR123" s="568"/>
      <c r="BS123" s="159"/>
      <c r="BT123" s="261">
        <f t="shared" si="130"/>
        <v>0.28499999999999998</v>
      </c>
      <c r="BU123" s="27">
        <f t="shared" si="131"/>
        <v>0.33582709891936824</v>
      </c>
      <c r="BV123" s="27">
        <f t="shared" si="132"/>
        <v>0.296875</v>
      </c>
      <c r="BW123" s="27">
        <f t="shared" si="133"/>
        <v>0.66127401415571285</v>
      </c>
      <c r="BX123" s="27">
        <f t="shared" si="134"/>
        <v>0.87412587412587406</v>
      </c>
      <c r="BY123" s="27"/>
      <c r="BZ123" s="27"/>
      <c r="CA123" s="98"/>
      <c r="CB123" s="27"/>
      <c r="CC123" s="28"/>
      <c r="CD123" s="242" t="s">
        <v>107</v>
      </c>
      <c r="CE123" s="29">
        <f t="shared" ref="CE123:CH124" si="164">(BU123-BT123)*100</f>
        <v>5.0827098919368261</v>
      </c>
      <c r="CF123" s="29">
        <f t="shared" si="164"/>
        <v>-3.8952098919368239</v>
      </c>
      <c r="CG123" s="29">
        <f t="shared" si="164"/>
        <v>36.439901415571285</v>
      </c>
      <c r="CH123" s="29">
        <f t="shared" si="164"/>
        <v>21.285185997016121</v>
      </c>
      <c r="CI123" s="29"/>
      <c r="CJ123" s="29"/>
      <c r="CK123" s="99"/>
      <c r="CL123" s="29"/>
      <c r="CM123" s="560">
        <f t="shared" si="100"/>
        <v>0</v>
      </c>
      <c r="CN123" s="261">
        <f t="shared" si="157"/>
        <v>0</v>
      </c>
      <c r="CO123" s="27">
        <f t="shared" si="151"/>
        <v>0</v>
      </c>
      <c r="CP123" s="27">
        <f t="shared" si="152"/>
        <v>0</v>
      </c>
      <c r="CQ123" s="27"/>
      <c r="CR123" s="27"/>
      <c r="CS123" s="98"/>
      <c r="CT123" s="27"/>
      <c r="CU123" s="28"/>
      <c r="CV123" s="261"/>
      <c r="CW123" s="27"/>
      <c r="CX123" s="28"/>
      <c r="CY123" s="261"/>
      <c r="CZ123" s="27"/>
      <c r="DA123" s="28"/>
      <c r="DB123" s="267"/>
      <c r="DC123" s="27"/>
      <c r="DD123" s="28"/>
      <c r="DE123" s="159"/>
      <c r="DF123" s="159"/>
      <c r="DG123" s="261"/>
      <c r="DH123" s="28"/>
      <c r="DI123" s="26"/>
      <c r="DJ123" s="171"/>
      <c r="DK123" s="187"/>
      <c r="DL123" s="165"/>
      <c r="DM123" s="165"/>
      <c r="DN123" s="171"/>
      <c r="DO123" s="187"/>
      <c r="DP123" s="165"/>
      <c r="DQ123" s="165"/>
      <c r="DR123" s="171"/>
      <c r="DS123" s="187"/>
      <c r="DT123" s="165"/>
      <c r="DU123" s="165"/>
      <c r="DV123" s="171"/>
    </row>
    <row r="124" spans="1:126" s="8" customFormat="1" x14ac:dyDescent="0.25">
      <c r="A124" s="7"/>
      <c r="B124" s="21" t="s">
        <v>120</v>
      </c>
      <c r="C124" s="22">
        <v>0</v>
      </c>
      <c r="D124" s="23">
        <v>0</v>
      </c>
      <c r="E124" s="23">
        <v>0</v>
      </c>
      <c r="F124" s="23"/>
      <c r="G124" s="23">
        <v>0</v>
      </c>
      <c r="H124" s="51"/>
      <c r="I124" s="23"/>
      <c r="J124" s="24"/>
      <c r="K124" s="237"/>
      <c r="L124" s="23"/>
      <c r="M124" s="24"/>
      <c r="N124" s="242">
        <v>1</v>
      </c>
      <c r="O124" s="23">
        <v>3</v>
      </c>
      <c r="P124" s="23">
        <v>11</v>
      </c>
      <c r="Q124" s="23"/>
      <c r="R124" s="23">
        <v>12</v>
      </c>
      <c r="S124" s="51"/>
      <c r="T124" s="23"/>
      <c r="U124" s="24"/>
      <c r="V124" s="242">
        <v>1</v>
      </c>
      <c r="W124" s="23">
        <v>0</v>
      </c>
      <c r="X124" s="23">
        <v>0</v>
      </c>
      <c r="Y124" s="23">
        <v>0</v>
      </c>
      <c r="Z124" s="23">
        <v>0</v>
      </c>
      <c r="AA124" s="23"/>
      <c r="AB124" s="23">
        <v>0</v>
      </c>
      <c r="AC124" s="51"/>
      <c r="AD124" s="23"/>
      <c r="AE124" s="24"/>
      <c r="AF124" s="237"/>
      <c r="AG124" s="23"/>
      <c r="AH124" s="24"/>
      <c r="AI124" s="237"/>
      <c r="AJ124" s="23"/>
      <c r="AK124" s="24"/>
      <c r="AL124" s="246" t="s">
        <v>308</v>
      </c>
      <c r="AM124" s="50" t="s">
        <v>261</v>
      </c>
      <c r="AN124" s="50" t="s">
        <v>261</v>
      </c>
      <c r="AO124" s="50" t="s">
        <v>261</v>
      </c>
      <c r="AP124" s="50" t="s">
        <v>261</v>
      </c>
      <c r="AQ124" s="50" t="s">
        <v>269</v>
      </c>
      <c r="AR124" s="80"/>
      <c r="AS124" s="50"/>
      <c r="AT124" s="50"/>
      <c r="AU124" s="583"/>
      <c r="AV124" s="250">
        <v>2871.3553138570642</v>
      </c>
      <c r="AW124" s="25">
        <v>2936.8074171461744</v>
      </c>
      <c r="AX124" s="25">
        <v>4126.3282508352258</v>
      </c>
      <c r="AY124" s="25">
        <v>3948.4692745061211</v>
      </c>
      <c r="AZ124" s="25">
        <v>3969.8123516656137</v>
      </c>
      <c r="BA124" s="25"/>
      <c r="BB124" s="97">
        <v>4999.9715425637878</v>
      </c>
      <c r="BC124" s="25"/>
      <c r="BD124" s="25"/>
      <c r="BE124" s="568"/>
      <c r="BF124" s="250">
        <v>108.13825760809557</v>
      </c>
      <c r="BG124" s="25">
        <v>0</v>
      </c>
      <c r="BH124" s="25">
        <v>93.909539501767213</v>
      </c>
      <c r="BI124" s="25">
        <v>352.87220903694345</v>
      </c>
      <c r="BJ124" s="25">
        <v>1106.9942686723468</v>
      </c>
      <c r="BK124" s="25"/>
      <c r="BL124" s="25">
        <v>1495.4382729751112</v>
      </c>
      <c r="BM124" s="97"/>
      <c r="BN124" s="25"/>
      <c r="BO124" s="568"/>
      <c r="BP124" s="221"/>
      <c r="BQ124" s="25"/>
      <c r="BR124" s="568"/>
      <c r="BS124" s="159"/>
      <c r="BT124" s="261">
        <f t="shared" si="130"/>
        <v>3.7661050545094152E-2</v>
      </c>
      <c r="BU124" s="27">
        <f t="shared" si="131"/>
        <v>0</v>
      </c>
      <c r="BV124" s="27">
        <f t="shared" si="132"/>
        <v>2.2758620689655173E-2</v>
      </c>
      <c r="BW124" s="27">
        <f t="shared" si="133"/>
        <v>8.9369369369369372E-2</v>
      </c>
      <c r="BX124" s="27">
        <f t="shared" si="134"/>
        <v>0.27885304659498211</v>
      </c>
      <c r="BY124" s="27"/>
      <c r="BZ124" s="27">
        <f>BL124/BB124</f>
        <v>0.29908935685828114</v>
      </c>
      <c r="CA124" s="98"/>
      <c r="CB124" s="27"/>
      <c r="CC124" s="28"/>
      <c r="CD124" s="242" t="s">
        <v>107</v>
      </c>
      <c r="CE124" s="29">
        <f t="shared" si="164"/>
        <v>-3.7661050545094152</v>
      </c>
      <c r="CF124" s="29">
        <f t="shared" si="164"/>
        <v>2.2758620689655173</v>
      </c>
      <c r="CG124" s="29">
        <f t="shared" si="164"/>
        <v>6.6610748679714202</v>
      </c>
      <c r="CH124" s="29">
        <f t="shared" si="164"/>
        <v>18.948367722561272</v>
      </c>
      <c r="CI124" s="29"/>
      <c r="CJ124" s="29"/>
      <c r="CK124" s="99"/>
      <c r="CL124" s="29"/>
      <c r="CM124" s="560">
        <f t="shared" si="100"/>
        <v>0</v>
      </c>
      <c r="CN124" s="261">
        <f t="shared" si="157"/>
        <v>0</v>
      </c>
      <c r="CO124" s="27">
        <f t="shared" si="151"/>
        <v>0</v>
      </c>
      <c r="CP124" s="27">
        <f t="shared" si="152"/>
        <v>0</v>
      </c>
      <c r="CQ124" s="27"/>
      <c r="CR124" s="27">
        <f>AB124/R124</f>
        <v>0</v>
      </c>
      <c r="CS124" s="98"/>
      <c r="CT124" s="27"/>
      <c r="CU124" s="28"/>
      <c r="CV124" s="261"/>
      <c r="CW124" s="27"/>
      <c r="CX124" s="28"/>
      <c r="CY124" s="261"/>
      <c r="CZ124" s="27"/>
      <c r="DA124" s="28"/>
      <c r="DB124" s="267"/>
      <c r="DC124" s="27"/>
      <c r="DD124" s="28"/>
      <c r="DE124" s="159"/>
      <c r="DF124" s="159"/>
      <c r="DG124" s="261"/>
      <c r="DH124" s="28"/>
      <c r="DI124" s="26"/>
      <c r="DJ124" s="171"/>
      <c r="DK124" s="187"/>
      <c r="DL124" s="165"/>
      <c r="DM124" s="165"/>
      <c r="DN124" s="171"/>
      <c r="DO124" s="187"/>
      <c r="DP124" s="165"/>
      <c r="DQ124" s="165"/>
      <c r="DR124" s="171"/>
      <c r="DS124" s="187"/>
      <c r="DT124" s="165"/>
      <c r="DU124" s="165"/>
      <c r="DV124" s="171"/>
    </row>
    <row r="125" spans="1:126" s="11" customFormat="1" x14ac:dyDescent="0.25">
      <c r="A125" s="328"/>
      <c r="B125" s="35" t="s">
        <v>121</v>
      </c>
      <c r="C125" s="36">
        <v>0</v>
      </c>
      <c r="D125" s="37">
        <v>0</v>
      </c>
      <c r="E125" s="37">
        <v>0</v>
      </c>
      <c r="F125" s="37">
        <v>0</v>
      </c>
      <c r="G125" s="37">
        <v>0</v>
      </c>
      <c r="H125" s="76">
        <v>0</v>
      </c>
      <c r="I125" s="37">
        <v>0</v>
      </c>
      <c r="J125" s="38">
        <v>0</v>
      </c>
      <c r="K125" s="239">
        <v>7</v>
      </c>
      <c r="L125" s="37">
        <v>7</v>
      </c>
      <c r="M125" s="38">
        <v>7</v>
      </c>
      <c r="N125" s="195">
        <v>100</v>
      </c>
      <c r="O125" s="37">
        <v>897</v>
      </c>
      <c r="P125" s="37">
        <v>123</v>
      </c>
      <c r="Q125" s="37">
        <v>36</v>
      </c>
      <c r="R125" s="37">
        <v>35</v>
      </c>
      <c r="S125" s="76">
        <v>55</v>
      </c>
      <c r="T125" s="37">
        <v>45</v>
      </c>
      <c r="U125" s="38">
        <v>45</v>
      </c>
      <c r="V125" s="195">
        <v>0</v>
      </c>
      <c r="W125" s="37">
        <v>0</v>
      </c>
      <c r="X125" s="37">
        <v>0</v>
      </c>
      <c r="Y125" s="37">
        <v>0</v>
      </c>
      <c r="Z125" s="37">
        <v>11</v>
      </c>
      <c r="AA125" s="37">
        <v>11</v>
      </c>
      <c r="AB125" s="37">
        <v>15</v>
      </c>
      <c r="AC125" s="76">
        <v>9</v>
      </c>
      <c r="AD125" s="37">
        <v>7</v>
      </c>
      <c r="AE125" s="38">
        <v>0</v>
      </c>
      <c r="AF125" s="239">
        <v>10</v>
      </c>
      <c r="AG125" s="37">
        <v>10</v>
      </c>
      <c r="AH125" s="38">
        <v>0</v>
      </c>
      <c r="AI125" s="239">
        <v>2</v>
      </c>
      <c r="AJ125" s="37">
        <v>3</v>
      </c>
      <c r="AK125" s="38">
        <v>8</v>
      </c>
      <c r="AL125" s="248"/>
      <c r="AM125" s="39" t="s">
        <v>278</v>
      </c>
      <c r="AN125" s="39" t="s">
        <v>278</v>
      </c>
      <c r="AO125" s="39" t="s">
        <v>286</v>
      </c>
      <c r="AP125" s="39">
        <v>39.854639415825751</v>
      </c>
      <c r="AQ125" s="39">
        <v>39.854639415825751</v>
      </c>
      <c r="AR125" s="78">
        <v>39.854639415825751</v>
      </c>
      <c r="AS125" s="39">
        <v>39.854639415825751</v>
      </c>
      <c r="AT125" s="37">
        <v>39.85</v>
      </c>
      <c r="AU125" s="38">
        <v>39.85</v>
      </c>
      <c r="AV125" s="252"/>
      <c r="AW125" s="226">
        <v>15183.465091262999</v>
      </c>
      <c r="AX125" s="226">
        <v>42454.226213851944</v>
      </c>
      <c r="AY125" s="226">
        <v>50287.135531385706</v>
      </c>
      <c r="AZ125" s="226">
        <v>58790.217471727541</v>
      </c>
      <c r="BA125" s="226">
        <v>71103.750120944111</v>
      </c>
      <c r="BB125" s="108">
        <v>65003.898668761132</v>
      </c>
      <c r="BC125" s="226">
        <v>67345.945669062785</v>
      </c>
      <c r="BD125" s="226">
        <v>59237</v>
      </c>
      <c r="BE125" s="567">
        <v>60872</v>
      </c>
      <c r="BF125" s="252"/>
      <c r="BG125" s="226">
        <v>1913.762585301165</v>
      </c>
      <c r="BH125" s="226">
        <v>4598.7216919653274</v>
      </c>
      <c r="BI125" s="226">
        <v>12186.897058070244</v>
      </c>
      <c r="BJ125" s="226">
        <v>19279.913034074936</v>
      </c>
      <c r="BK125" s="226">
        <v>27603.713126277027</v>
      </c>
      <c r="BL125" s="226">
        <v>12098.679005811009</v>
      </c>
      <c r="BM125" s="108">
        <v>10061.126572984787</v>
      </c>
      <c r="BN125" s="226">
        <v>10419</v>
      </c>
      <c r="BO125" s="567">
        <v>21124</v>
      </c>
      <c r="BP125" s="257">
        <v>36029.959988844683</v>
      </c>
      <c r="BQ125" s="226">
        <v>32373</v>
      </c>
      <c r="BR125" s="567">
        <v>28387</v>
      </c>
      <c r="BS125" s="549">
        <f t="shared" si="106"/>
        <v>-0.12312729743922404</v>
      </c>
      <c r="BT125" s="263"/>
      <c r="BU125" s="41">
        <f t="shared" si="131"/>
        <v>0.126042545216006</v>
      </c>
      <c r="BV125" s="41">
        <f t="shared" si="132"/>
        <v>0.10832188222676542</v>
      </c>
      <c r="BW125" s="41">
        <f t="shared" si="133"/>
        <v>0.24234621696564995</v>
      </c>
      <c r="BX125" s="41">
        <f t="shared" si="134"/>
        <v>0.3279442373783823</v>
      </c>
      <c r="BY125" s="41">
        <f>BK125/BA125</f>
        <v>0.38821740174497715</v>
      </c>
      <c r="BZ125" s="41">
        <f>BL125/BB125</f>
        <v>0.18612235963664223</v>
      </c>
      <c r="CA125" s="103">
        <f>BM125/BC125</f>
        <v>0.14939468847055842</v>
      </c>
      <c r="CB125" s="41">
        <f t="shared" si="135"/>
        <v>0.17588669243884733</v>
      </c>
      <c r="CC125" s="42">
        <f t="shared" si="99"/>
        <v>0.34702326192666577</v>
      </c>
      <c r="CD125" s="195" t="s">
        <v>107</v>
      </c>
      <c r="CE125" s="43"/>
      <c r="CF125" s="43">
        <f t="shared" ref="CF125:CK126" si="165">(BV125-BU125)*100</f>
        <v>-1.7720662989240576</v>
      </c>
      <c r="CG125" s="43">
        <f t="shared" si="165"/>
        <v>13.402433473888454</v>
      </c>
      <c r="CH125" s="43">
        <f t="shared" si="165"/>
        <v>8.559802041273235</v>
      </c>
      <c r="CI125" s="43">
        <f t="shared" si="165"/>
        <v>6.0273164366594854</v>
      </c>
      <c r="CJ125" s="43">
        <f t="shared" si="165"/>
        <v>-20.209504210833494</v>
      </c>
      <c r="CK125" s="110">
        <f t="shared" si="165"/>
        <v>-3.6727671166083802</v>
      </c>
      <c r="CL125" s="43">
        <f t="shared" si="139"/>
        <v>2.6492003968288906</v>
      </c>
      <c r="CM125" s="562">
        <f t="shared" si="100"/>
        <v>17.113656948781845</v>
      </c>
      <c r="CN125" s="263">
        <f t="shared" si="157"/>
        <v>0</v>
      </c>
      <c r="CO125" s="41">
        <f t="shared" si="151"/>
        <v>0</v>
      </c>
      <c r="CP125" s="41">
        <f t="shared" si="152"/>
        <v>8.943089430894309E-2</v>
      </c>
      <c r="CQ125" s="41">
        <f>AA125/Q125</f>
        <v>0.30555555555555558</v>
      </c>
      <c r="CR125" s="41">
        <f>AB125/R125</f>
        <v>0.42857142857142855</v>
      </c>
      <c r="CS125" s="103">
        <f t="shared" ref="CS125:CT128" si="166">AC125/S125</f>
        <v>0.16363636363636364</v>
      </c>
      <c r="CT125" s="41">
        <f t="shared" si="166"/>
        <v>0.15555555555555556</v>
      </c>
      <c r="CU125" s="42">
        <f>AE125/U125</f>
        <v>0</v>
      </c>
      <c r="CV125" s="263">
        <f t="shared" ref="CV125:CW128" si="167">AF125/S125</f>
        <v>0.18181818181818182</v>
      </c>
      <c r="CW125" s="41">
        <f t="shared" si="167"/>
        <v>0.22222222222222221</v>
      </c>
      <c r="CX125" s="42">
        <f t="shared" si="102"/>
        <v>0</v>
      </c>
      <c r="CY125" s="263">
        <f t="shared" ref="CY125:CZ128" si="168">AI125/S125</f>
        <v>3.6363636363636362E-2</v>
      </c>
      <c r="CZ125" s="41">
        <f t="shared" si="168"/>
        <v>6.6666666666666666E-2</v>
      </c>
      <c r="DA125" s="42">
        <f t="shared" si="103"/>
        <v>0.17777777777777778</v>
      </c>
      <c r="DB125" s="269">
        <f t="shared" ref="DB125:DC128" si="169">(AC125+AF125+AI125)/S125</f>
        <v>0.38181818181818183</v>
      </c>
      <c r="DC125" s="41">
        <f t="shared" si="169"/>
        <v>0.44444444444444442</v>
      </c>
      <c r="DD125" s="42">
        <f t="shared" si="104"/>
        <v>0.17777777777777778</v>
      </c>
      <c r="DE125" s="549">
        <f t="shared" si="107"/>
        <v>0</v>
      </c>
      <c r="DF125" s="549">
        <f t="shared" si="105"/>
        <v>0</v>
      </c>
      <c r="DG125" s="263" t="s">
        <v>192</v>
      </c>
      <c r="DH125" s="42"/>
      <c r="DI125" s="140"/>
      <c r="DJ125" s="173" t="s">
        <v>192</v>
      </c>
      <c r="DK125" s="189"/>
      <c r="DL125" s="94" t="s">
        <v>192</v>
      </c>
      <c r="DM125" s="94"/>
      <c r="DN125" s="173" t="s">
        <v>192</v>
      </c>
      <c r="DO125" s="189"/>
      <c r="DP125" s="94" t="s">
        <v>192</v>
      </c>
      <c r="DQ125" s="94"/>
      <c r="DR125" s="173" t="s">
        <v>192</v>
      </c>
      <c r="DS125" s="189"/>
      <c r="DT125" s="94" t="s">
        <v>192</v>
      </c>
      <c r="DU125" s="94"/>
      <c r="DV125" s="173" t="s">
        <v>192</v>
      </c>
    </row>
    <row r="126" spans="1:126" s="13" customFormat="1" x14ac:dyDescent="0.25">
      <c r="A126" s="9">
        <v>60</v>
      </c>
      <c r="B126" s="14" t="s">
        <v>26</v>
      </c>
      <c r="C126" s="2">
        <v>0</v>
      </c>
      <c r="D126" s="3">
        <v>0</v>
      </c>
      <c r="E126" s="3">
        <v>0</v>
      </c>
      <c r="F126" s="3">
        <v>0</v>
      </c>
      <c r="G126" s="3">
        <v>0</v>
      </c>
      <c r="H126" s="75">
        <v>0</v>
      </c>
      <c r="I126" s="3">
        <v>0</v>
      </c>
      <c r="J126" s="4"/>
      <c r="K126" s="238">
        <v>29</v>
      </c>
      <c r="L126" s="3">
        <v>25</v>
      </c>
      <c r="M126" s="4"/>
      <c r="N126" s="194"/>
      <c r="O126" s="3"/>
      <c r="P126" s="3"/>
      <c r="Q126" s="3">
        <v>307</v>
      </c>
      <c r="R126" s="3">
        <v>289</v>
      </c>
      <c r="S126" s="75">
        <v>598</v>
      </c>
      <c r="T126" s="3">
        <v>136</v>
      </c>
      <c r="U126" s="4"/>
      <c r="V126" s="194">
        <v>10</v>
      </c>
      <c r="W126" s="3">
        <v>10</v>
      </c>
      <c r="X126" s="3">
        <v>15</v>
      </c>
      <c r="Y126" s="3">
        <v>15</v>
      </c>
      <c r="Z126" s="3">
        <v>15</v>
      </c>
      <c r="AA126" s="3">
        <v>22</v>
      </c>
      <c r="AB126" s="3">
        <v>19</v>
      </c>
      <c r="AC126" s="75">
        <v>11</v>
      </c>
      <c r="AD126" s="3">
        <v>3</v>
      </c>
      <c r="AE126" s="4"/>
      <c r="AF126" s="238">
        <v>28</v>
      </c>
      <c r="AG126" s="3">
        <v>8</v>
      </c>
      <c r="AH126" s="4"/>
      <c r="AI126" s="238">
        <v>10</v>
      </c>
      <c r="AJ126" s="3">
        <v>44</v>
      </c>
      <c r="AK126" s="4"/>
      <c r="AL126" s="247">
        <v>30.734031109669271</v>
      </c>
      <c r="AM126" s="30">
        <v>37.791475290408137</v>
      </c>
      <c r="AN126" s="30">
        <v>45.802243584271004</v>
      </c>
      <c r="AO126" s="30">
        <v>43.511419969152136</v>
      </c>
      <c r="AP126" s="30">
        <v>43.511419969152136</v>
      </c>
      <c r="AQ126" s="30">
        <v>43.511419969152136</v>
      </c>
      <c r="AR126" s="79">
        <v>43.511419969152136</v>
      </c>
      <c r="AS126" s="30">
        <v>43.511419969152136</v>
      </c>
      <c r="AT126" s="3">
        <v>48.35</v>
      </c>
      <c r="AU126" s="4"/>
      <c r="AV126" s="251">
        <v>146584.25393139481</v>
      </c>
      <c r="AW126" s="16">
        <v>147863.41568915374</v>
      </c>
      <c r="AX126" s="16">
        <v>197363.70310925948</v>
      </c>
      <c r="AY126" s="16">
        <v>245105.32097142306</v>
      </c>
      <c r="AZ126" s="16">
        <v>248699.49516508161</v>
      </c>
      <c r="BA126" s="16">
        <v>253817.56506792791</v>
      </c>
      <c r="BB126" s="117">
        <v>242618.14104643685</v>
      </c>
      <c r="BC126" s="16">
        <v>267740.3657349702</v>
      </c>
      <c r="BD126" s="16">
        <v>477281</v>
      </c>
      <c r="BE126" s="578"/>
      <c r="BF126" s="251">
        <v>3532.9907058013332</v>
      </c>
      <c r="BG126" s="16">
        <v>7805.8747531317413</v>
      </c>
      <c r="BH126" s="16">
        <v>13787.627845032186</v>
      </c>
      <c r="BI126" s="16">
        <v>28788.965344534179</v>
      </c>
      <c r="BJ126" s="16">
        <v>29702.449046960461</v>
      </c>
      <c r="BK126" s="16">
        <v>33006.357391249905</v>
      </c>
      <c r="BL126" s="16">
        <v>9945.8739563235267</v>
      </c>
      <c r="BM126" s="117">
        <v>22388.887940307683</v>
      </c>
      <c r="BN126" s="16">
        <v>9000</v>
      </c>
      <c r="BO126" s="578"/>
      <c r="BP126" s="256">
        <v>129750.25753979773</v>
      </c>
      <c r="BQ126" s="16">
        <v>125327</v>
      </c>
      <c r="BR126" s="578"/>
      <c r="BS126" s="571"/>
      <c r="BT126" s="262">
        <f t="shared" si="130"/>
        <v>2.4102116093962341E-2</v>
      </c>
      <c r="BU126" s="32">
        <f t="shared" si="131"/>
        <v>5.2791116157776728E-2</v>
      </c>
      <c r="BV126" s="32">
        <f t="shared" si="132"/>
        <v>6.9858984341205993E-2</v>
      </c>
      <c r="BW126" s="32">
        <f t="shared" si="133"/>
        <v>0.11745548905439999</v>
      </c>
      <c r="BX126" s="32">
        <f t="shared" si="134"/>
        <v>0.11943107897040396</v>
      </c>
      <c r="BY126" s="32">
        <f>BK126/BA126</f>
        <v>0.13003968965826529</v>
      </c>
      <c r="BZ126" s="32">
        <f>BL126/BB126</f>
        <v>4.0993941810888314E-2</v>
      </c>
      <c r="CA126" s="118">
        <f>BM126/BC126</f>
        <v>8.362163799563159E-2</v>
      </c>
      <c r="CB126" s="32">
        <f t="shared" si="135"/>
        <v>1.8856816005665425E-2</v>
      </c>
      <c r="CC126" s="545"/>
      <c r="CD126" s="194" t="s">
        <v>107</v>
      </c>
      <c r="CE126" s="34">
        <f>(BU126-BT126)*100</f>
        <v>2.8689000063814385</v>
      </c>
      <c r="CF126" s="34">
        <f t="shared" si="165"/>
        <v>1.7067868183429264</v>
      </c>
      <c r="CG126" s="34">
        <f t="shared" si="165"/>
        <v>4.7596504713194001</v>
      </c>
      <c r="CH126" s="34">
        <f t="shared" si="165"/>
        <v>0.19755899160039669</v>
      </c>
      <c r="CI126" s="34">
        <f t="shared" si="165"/>
        <v>1.0608610687861328</v>
      </c>
      <c r="CJ126" s="34">
        <f t="shared" si="165"/>
        <v>-8.904574784737699</v>
      </c>
      <c r="CK126" s="119">
        <f t="shared" si="165"/>
        <v>4.2627696184743273</v>
      </c>
      <c r="CL126" s="34">
        <f t="shared" si="139"/>
        <v>-6.4764821989966164</v>
      </c>
      <c r="CM126" s="561"/>
      <c r="CN126" s="262"/>
      <c r="CO126" s="32"/>
      <c r="CP126" s="32"/>
      <c r="CQ126" s="32">
        <f>AA126/Q126</f>
        <v>7.1661237785016291E-2</v>
      </c>
      <c r="CR126" s="32">
        <f>AB126/R126</f>
        <v>6.5743944636678195E-2</v>
      </c>
      <c r="CS126" s="118">
        <f t="shared" si="166"/>
        <v>1.839464882943144E-2</v>
      </c>
      <c r="CT126" s="32">
        <f t="shared" si="166"/>
        <v>2.2058823529411766E-2</v>
      </c>
      <c r="CU126" s="33"/>
      <c r="CV126" s="268">
        <f t="shared" si="167"/>
        <v>4.6822742474916385E-2</v>
      </c>
      <c r="CW126" s="32">
        <f t="shared" si="167"/>
        <v>5.8823529411764705E-2</v>
      </c>
      <c r="CX126" s="33"/>
      <c r="CY126" s="268">
        <f t="shared" si="168"/>
        <v>1.6722408026755852E-2</v>
      </c>
      <c r="CZ126" s="32">
        <f t="shared" si="168"/>
        <v>0.3235294117647059</v>
      </c>
      <c r="DA126" s="545"/>
      <c r="DB126" s="268">
        <f t="shared" si="169"/>
        <v>8.193979933110368E-2</v>
      </c>
      <c r="DC126" s="32">
        <f t="shared" si="169"/>
        <v>0.40441176470588236</v>
      </c>
      <c r="DD126" s="33"/>
      <c r="DE126" s="548"/>
      <c r="DF126" s="556"/>
      <c r="DG126" s="262"/>
      <c r="DH126" s="33" t="s">
        <v>192</v>
      </c>
      <c r="DI126" s="31" t="s">
        <v>192</v>
      </c>
      <c r="DJ126" s="4"/>
      <c r="DK126" s="194"/>
      <c r="DL126" s="3" t="s">
        <v>192</v>
      </c>
      <c r="DM126" s="3"/>
      <c r="DN126" s="4" t="s">
        <v>192</v>
      </c>
      <c r="DO126" s="194"/>
      <c r="DP126" s="3" t="s">
        <v>192</v>
      </c>
      <c r="DQ126" s="3"/>
      <c r="DR126" s="4" t="s">
        <v>192</v>
      </c>
      <c r="DS126" s="194"/>
      <c r="DT126" s="3"/>
      <c r="DU126" s="3"/>
      <c r="DV126" s="4"/>
    </row>
    <row r="127" spans="1:126" s="13" customFormat="1" x14ac:dyDescent="0.25">
      <c r="A127" s="327">
        <v>61</v>
      </c>
      <c r="B127" s="14" t="s">
        <v>27</v>
      </c>
      <c r="C127" s="2"/>
      <c r="D127" s="3"/>
      <c r="E127" s="3"/>
      <c r="F127" s="3">
        <v>26</v>
      </c>
      <c r="G127" s="3">
        <v>4</v>
      </c>
      <c r="H127" s="75">
        <v>4</v>
      </c>
      <c r="I127" s="3">
        <v>4</v>
      </c>
      <c r="J127" s="4">
        <v>4</v>
      </c>
      <c r="K127" s="238">
        <v>960</v>
      </c>
      <c r="L127" s="3">
        <v>960</v>
      </c>
      <c r="M127" s="4">
        <v>960</v>
      </c>
      <c r="N127" s="194"/>
      <c r="O127" s="3"/>
      <c r="P127" s="3"/>
      <c r="Q127" s="3">
        <v>135</v>
      </c>
      <c r="R127" s="3">
        <v>52</v>
      </c>
      <c r="S127" s="75">
        <v>218</v>
      </c>
      <c r="T127" s="3">
        <v>297</v>
      </c>
      <c r="U127" s="4">
        <v>125</v>
      </c>
      <c r="V127" s="194"/>
      <c r="W127" s="3"/>
      <c r="X127" s="3"/>
      <c r="Y127" s="3"/>
      <c r="Z127" s="3"/>
      <c r="AA127" s="3">
        <v>6</v>
      </c>
      <c r="AB127" s="3">
        <v>7</v>
      </c>
      <c r="AC127" s="75">
        <v>4</v>
      </c>
      <c r="AD127" s="3">
        <v>14</v>
      </c>
      <c r="AE127" s="4">
        <v>29</v>
      </c>
      <c r="AF127" s="238">
        <v>183</v>
      </c>
      <c r="AG127" s="3">
        <v>283</v>
      </c>
      <c r="AH127" s="4">
        <v>96</v>
      </c>
      <c r="AI127" s="238">
        <v>84</v>
      </c>
      <c r="AJ127" s="3">
        <v>25</v>
      </c>
      <c r="AK127" s="4">
        <v>27</v>
      </c>
      <c r="AL127" s="247"/>
      <c r="AM127" s="3"/>
      <c r="AN127" s="30"/>
      <c r="AO127" s="30"/>
      <c r="AP127" s="30"/>
      <c r="AQ127" s="30">
        <v>56.160750365678055</v>
      </c>
      <c r="AR127" s="79">
        <v>63.488540190437163</v>
      </c>
      <c r="AS127" s="30">
        <v>65.153300208877582</v>
      </c>
      <c r="AT127" s="3">
        <v>60.8</v>
      </c>
      <c r="AU127" s="4">
        <v>59.85</v>
      </c>
      <c r="AV127" s="251"/>
      <c r="AW127" s="16"/>
      <c r="AX127" s="16"/>
      <c r="AY127" s="16"/>
      <c r="AZ127" s="16"/>
      <c r="BA127" s="16">
        <v>431872.89770689979</v>
      </c>
      <c r="BB127" s="117">
        <v>459147.92744492064</v>
      </c>
      <c r="BC127" s="16">
        <v>515872.13504760928</v>
      </c>
      <c r="BD127" s="16">
        <v>393670</v>
      </c>
      <c r="BE127" s="578">
        <v>434463</v>
      </c>
      <c r="BF127" s="251"/>
      <c r="BG127" s="16"/>
      <c r="BH127" s="16"/>
      <c r="BI127" s="16"/>
      <c r="BJ127" s="16"/>
      <c r="BK127" s="16">
        <v>29600.002276594896</v>
      </c>
      <c r="BL127" s="16">
        <v>26562.170960893793</v>
      </c>
      <c r="BM127" s="117">
        <v>29224.36411858783</v>
      </c>
      <c r="BN127" s="16">
        <v>33785</v>
      </c>
      <c r="BO127" s="578">
        <v>27851</v>
      </c>
      <c r="BP127" s="256">
        <v>72020.079566991655</v>
      </c>
      <c r="BQ127" s="16">
        <v>63095</v>
      </c>
      <c r="BR127" s="578">
        <v>56427</v>
      </c>
      <c r="BS127" s="548">
        <f t="shared" si="106"/>
        <v>-0.10568190823361598</v>
      </c>
      <c r="BT127" s="262"/>
      <c r="BU127" s="32"/>
      <c r="BV127" s="32"/>
      <c r="BW127" s="32"/>
      <c r="BX127" s="32"/>
      <c r="BY127" s="32">
        <f>BK127/BA127</f>
        <v>6.8538689123028976E-2</v>
      </c>
      <c r="BZ127" s="32">
        <f>BL127/BB127</f>
        <v>5.7851009169763025E-2</v>
      </c>
      <c r="CA127" s="118">
        <f>BM127/BC127</f>
        <v>5.6650402557390983E-2</v>
      </c>
      <c r="CB127" s="32">
        <f t="shared" si="135"/>
        <v>8.582061117179364E-2</v>
      </c>
      <c r="CC127" s="33">
        <f t="shared" si="99"/>
        <v>6.4104423161465987E-2</v>
      </c>
      <c r="CD127" s="194"/>
      <c r="CE127" s="34"/>
      <c r="CF127" s="34"/>
      <c r="CG127" s="34"/>
      <c r="CH127" s="34"/>
      <c r="CI127" s="34"/>
      <c r="CJ127" s="34">
        <f>(BZ127-BY127)*100</f>
        <v>-1.0687679953265952</v>
      </c>
      <c r="CK127" s="119">
        <f>(CA127-BZ127)*100</f>
        <v>-0.12006066123720419</v>
      </c>
      <c r="CL127" s="34">
        <f t="shared" si="139"/>
        <v>2.9170208614402657</v>
      </c>
      <c r="CM127" s="561">
        <f t="shared" si="100"/>
        <v>-2.1716188010327651</v>
      </c>
      <c r="CN127" s="262"/>
      <c r="CO127" s="32"/>
      <c r="CP127" s="32"/>
      <c r="CQ127" s="32">
        <f>AA127/Q127</f>
        <v>4.4444444444444446E-2</v>
      </c>
      <c r="CR127" s="32">
        <f>AB127/R127</f>
        <v>0.13461538461538461</v>
      </c>
      <c r="CS127" s="118">
        <f t="shared" si="166"/>
        <v>1.834862385321101E-2</v>
      </c>
      <c r="CT127" s="32">
        <f t="shared" si="166"/>
        <v>4.7138047138047139E-2</v>
      </c>
      <c r="CU127" s="33">
        <f t="shared" si="101"/>
        <v>0.23200000000000001</v>
      </c>
      <c r="CV127" s="268">
        <f t="shared" si="167"/>
        <v>0.83944954128440363</v>
      </c>
      <c r="CW127" s="32">
        <f t="shared" si="167"/>
        <v>0.95286195286195285</v>
      </c>
      <c r="CX127" s="33">
        <f t="shared" si="102"/>
        <v>0.76800000000000002</v>
      </c>
      <c r="CY127" s="268">
        <f t="shared" si="168"/>
        <v>0.38532110091743121</v>
      </c>
      <c r="CZ127" s="32">
        <f t="shared" si="168"/>
        <v>8.4175084175084181E-2</v>
      </c>
      <c r="DA127" s="33">
        <f t="shared" si="103"/>
        <v>0.216</v>
      </c>
      <c r="DB127" s="268">
        <f t="shared" si="169"/>
        <v>1.2431192660550459</v>
      </c>
      <c r="DC127" s="32">
        <f t="shared" si="169"/>
        <v>1.0841750841750841</v>
      </c>
      <c r="DD127" s="33">
        <f t="shared" si="104"/>
        <v>1.216</v>
      </c>
      <c r="DE127" s="548">
        <f t="shared" si="107"/>
        <v>-1.5624999999999931E-2</v>
      </c>
      <c r="DF127" s="548">
        <f t="shared" si="105"/>
        <v>-0.57912457912457915</v>
      </c>
      <c r="DG127" s="262" t="s">
        <v>192</v>
      </c>
      <c r="DH127" s="33"/>
      <c r="DI127" s="31" t="s">
        <v>192</v>
      </c>
      <c r="DJ127" s="4"/>
      <c r="DK127" s="194" t="s">
        <v>192</v>
      </c>
      <c r="DL127" s="3"/>
      <c r="DM127" s="3" t="s">
        <v>192</v>
      </c>
      <c r="DN127" s="4"/>
      <c r="DO127" s="194" t="s">
        <v>192</v>
      </c>
      <c r="DP127" s="3"/>
      <c r="DQ127" s="3" t="s">
        <v>192</v>
      </c>
      <c r="DR127" s="4"/>
      <c r="DS127" s="194" t="s">
        <v>192</v>
      </c>
      <c r="DT127" s="3"/>
      <c r="DU127" s="3" t="s">
        <v>192</v>
      </c>
      <c r="DV127" s="4"/>
    </row>
    <row r="128" spans="1:126" s="11" customFormat="1" x14ac:dyDescent="0.25">
      <c r="A128" s="328"/>
      <c r="B128" s="35" t="s">
        <v>157</v>
      </c>
      <c r="C128" s="36"/>
      <c r="D128" s="37"/>
      <c r="E128" s="37"/>
      <c r="F128" s="37">
        <v>1</v>
      </c>
      <c r="G128" s="37">
        <v>1</v>
      </c>
      <c r="H128" s="76">
        <v>11</v>
      </c>
      <c r="I128" s="37">
        <v>19</v>
      </c>
      <c r="J128" s="38">
        <v>19</v>
      </c>
      <c r="K128" s="239">
        <v>4</v>
      </c>
      <c r="L128" s="37">
        <v>0</v>
      </c>
      <c r="M128" s="38">
        <v>0</v>
      </c>
      <c r="N128" s="195"/>
      <c r="O128" s="37"/>
      <c r="P128" s="37"/>
      <c r="Q128" s="37">
        <v>87</v>
      </c>
      <c r="R128" s="37">
        <v>80</v>
      </c>
      <c r="S128" s="76">
        <v>62</v>
      </c>
      <c r="T128" s="37">
        <v>30</v>
      </c>
      <c r="U128" s="38">
        <v>25</v>
      </c>
      <c r="V128" s="195"/>
      <c r="W128" s="37"/>
      <c r="X128" s="37"/>
      <c r="Y128" s="37"/>
      <c r="Z128" s="37"/>
      <c r="AA128" s="37">
        <v>10</v>
      </c>
      <c r="AB128" s="37">
        <v>11</v>
      </c>
      <c r="AC128" s="76">
        <v>12</v>
      </c>
      <c r="AD128" s="37">
        <v>0</v>
      </c>
      <c r="AE128" s="38">
        <v>0</v>
      </c>
      <c r="AF128" s="239">
        <v>0</v>
      </c>
      <c r="AG128" s="37">
        <v>0</v>
      </c>
      <c r="AH128" s="38">
        <v>0</v>
      </c>
      <c r="AI128" s="239">
        <v>22</v>
      </c>
      <c r="AJ128" s="37">
        <v>1</v>
      </c>
      <c r="AK128" s="38">
        <v>1</v>
      </c>
      <c r="AL128" s="248"/>
      <c r="AM128" s="37"/>
      <c r="AN128" s="39"/>
      <c r="AO128" s="39"/>
      <c r="AP128" s="39"/>
      <c r="AQ128" s="39">
        <v>61.15503042099931</v>
      </c>
      <c r="AR128" s="78">
        <v>63.844258143095367</v>
      </c>
      <c r="AS128" s="39">
        <v>55.065139071490776</v>
      </c>
      <c r="AT128" s="39">
        <v>52.42</v>
      </c>
      <c r="AU128" s="587">
        <v>50.92</v>
      </c>
      <c r="AV128" s="252"/>
      <c r="AW128" s="226"/>
      <c r="AX128" s="226"/>
      <c r="AY128" s="226"/>
      <c r="AZ128" s="226"/>
      <c r="BA128" s="226">
        <v>290083.72177733766</v>
      </c>
      <c r="BB128" s="108">
        <v>394257.85852101014</v>
      </c>
      <c r="BC128" s="226">
        <v>188531.93778066148</v>
      </c>
      <c r="BD128" s="226">
        <v>271896</v>
      </c>
      <c r="BE128" s="567">
        <v>281264</v>
      </c>
      <c r="BF128" s="252"/>
      <c r="BG128" s="226"/>
      <c r="BH128" s="226"/>
      <c r="BI128" s="226"/>
      <c r="BJ128" s="226"/>
      <c r="BK128" s="226">
        <v>63250.920598061479</v>
      </c>
      <c r="BL128" s="226">
        <v>105266.90229423851</v>
      </c>
      <c r="BM128" s="108">
        <v>4402.3653820979962</v>
      </c>
      <c r="BN128" s="226">
        <v>7389</v>
      </c>
      <c r="BO128" s="567">
        <v>9656</v>
      </c>
      <c r="BP128" s="257">
        <v>36816.808100124646</v>
      </c>
      <c r="BQ128" s="226">
        <v>27150</v>
      </c>
      <c r="BR128" s="567">
        <v>27351</v>
      </c>
      <c r="BS128" s="549">
        <f t="shared" si="106"/>
        <v>7.4033149171270716E-3</v>
      </c>
      <c r="BT128" s="357"/>
      <c r="BU128" s="41"/>
      <c r="BV128" s="41"/>
      <c r="BW128" s="41"/>
      <c r="BX128" s="41"/>
      <c r="BY128" s="41">
        <f>BK128/BA128</f>
        <v>0.21804367446240777</v>
      </c>
      <c r="BZ128" s="41">
        <f>BL128/BB128</f>
        <v>0.26700013714153725</v>
      </c>
      <c r="CA128" s="103">
        <f>BM128/BC128</f>
        <v>2.3350767164021402E-2</v>
      </c>
      <c r="CB128" s="41">
        <f t="shared" si="135"/>
        <v>2.7175831935740136E-2</v>
      </c>
      <c r="CC128" s="42">
        <f t="shared" si="99"/>
        <v>3.4330735536719947E-2</v>
      </c>
      <c r="CD128" s="195" t="s">
        <v>107</v>
      </c>
      <c r="CE128" s="43"/>
      <c r="CF128" s="43"/>
      <c r="CG128" s="43"/>
      <c r="CH128" s="43"/>
      <c r="CI128" s="43"/>
      <c r="CJ128" s="43">
        <f>(BZ128-BY128)*100</f>
        <v>4.895646267912948</v>
      </c>
      <c r="CK128" s="110">
        <f>(CA128-BZ128)*100</f>
        <v>-24.364936997751585</v>
      </c>
      <c r="CL128" s="43">
        <f t="shared" si="139"/>
        <v>0.38250647717187336</v>
      </c>
      <c r="CM128" s="562">
        <f t="shared" si="100"/>
        <v>0.71549036009798117</v>
      </c>
      <c r="CN128" s="263"/>
      <c r="CO128" s="41"/>
      <c r="CP128" s="41"/>
      <c r="CQ128" s="41">
        <f>AA128/Q128</f>
        <v>0.11494252873563218</v>
      </c>
      <c r="CR128" s="41">
        <f>AB128/R128</f>
        <v>0.13750000000000001</v>
      </c>
      <c r="CS128" s="103">
        <f t="shared" si="166"/>
        <v>0.19354838709677419</v>
      </c>
      <c r="CT128" s="41">
        <f t="shared" si="166"/>
        <v>0</v>
      </c>
      <c r="CU128" s="42">
        <f t="shared" si="101"/>
        <v>0</v>
      </c>
      <c r="CV128" s="263">
        <f t="shared" si="167"/>
        <v>0</v>
      </c>
      <c r="CW128" s="41">
        <f t="shared" si="167"/>
        <v>0</v>
      </c>
      <c r="CX128" s="42">
        <f t="shared" si="102"/>
        <v>0</v>
      </c>
      <c r="CY128" s="263">
        <f t="shared" si="168"/>
        <v>0.35483870967741937</v>
      </c>
      <c r="CZ128" s="41">
        <f t="shared" si="168"/>
        <v>3.3333333333333333E-2</v>
      </c>
      <c r="DA128" s="42">
        <f t="shared" si="103"/>
        <v>0.04</v>
      </c>
      <c r="DB128" s="269">
        <f t="shared" si="169"/>
        <v>0.54838709677419351</v>
      </c>
      <c r="DC128" s="41">
        <f t="shared" si="169"/>
        <v>3.3333333333333333E-2</v>
      </c>
      <c r="DD128" s="42">
        <f t="shared" si="104"/>
        <v>0.04</v>
      </c>
      <c r="DE128" s="549">
        <f t="shared" si="107"/>
        <v>-2.8615032430370085E-2</v>
      </c>
      <c r="DF128" s="549">
        <f t="shared" si="105"/>
        <v>-0.16666666666666666</v>
      </c>
      <c r="DG128" s="263"/>
      <c r="DH128" s="42" t="s">
        <v>192</v>
      </c>
      <c r="DI128" s="140"/>
      <c r="DJ128" s="173" t="s">
        <v>192</v>
      </c>
      <c r="DK128" s="189"/>
      <c r="DL128" s="94" t="s">
        <v>192</v>
      </c>
      <c r="DM128" s="94"/>
      <c r="DN128" s="173" t="s">
        <v>192</v>
      </c>
      <c r="DO128" s="189" t="s">
        <v>192</v>
      </c>
      <c r="DP128" s="94"/>
      <c r="DQ128" s="94"/>
      <c r="DR128" s="173" t="s">
        <v>192</v>
      </c>
      <c r="DS128" s="189" t="s">
        <v>192</v>
      </c>
      <c r="DT128" s="94"/>
      <c r="DU128" s="94"/>
      <c r="DV128" s="173" t="s">
        <v>192</v>
      </c>
    </row>
    <row r="129" spans="1:126" s="321" customFormat="1" x14ac:dyDescent="0.25">
      <c r="A129" s="296">
        <v>62</v>
      </c>
      <c r="B129" s="297" t="s">
        <v>28</v>
      </c>
      <c r="C129" s="298"/>
      <c r="D129" s="299"/>
      <c r="E129" s="299"/>
      <c r="F129" s="299"/>
      <c r="G129" s="299"/>
      <c r="H129" s="300"/>
      <c r="I129" s="299"/>
      <c r="J129" s="322"/>
      <c r="K129" s="301"/>
      <c r="L129" s="299"/>
      <c r="M129" s="322"/>
      <c r="N129" s="302"/>
      <c r="O129" s="299"/>
      <c r="P129" s="299"/>
      <c r="Q129" s="299"/>
      <c r="R129" s="299"/>
      <c r="S129" s="300"/>
      <c r="T129" s="299"/>
      <c r="U129" s="322"/>
      <c r="V129" s="302"/>
      <c r="W129" s="299"/>
      <c r="X129" s="299"/>
      <c r="Y129" s="299"/>
      <c r="Z129" s="299"/>
      <c r="AA129" s="299"/>
      <c r="AB129" s="299"/>
      <c r="AC129" s="300"/>
      <c r="AD129" s="299"/>
      <c r="AE129" s="322"/>
      <c r="AF129" s="301"/>
      <c r="AG129" s="299"/>
      <c r="AH129" s="322"/>
      <c r="AI129" s="301"/>
      <c r="AJ129" s="299"/>
      <c r="AK129" s="322"/>
      <c r="AL129" s="303"/>
      <c r="AM129" s="299"/>
      <c r="AN129" s="304"/>
      <c r="AO129" s="304"/>
      <c r="AP129" s="304"/>
      <c r="AQ129" s="304"/>
      <c r="AR129" s="305"/>
      <c r="AS129" s="304"/>
      <c r="AT129" s="304"/>
      <c r="AU129" s="589"/>
      <c r="AV129" s="306"/>
      <c r="AW129" s="307"/>
      <c r="AX129" s="307"/>
      <c r="AY129" s="307"/>
      <c r="AZ129" s="307"/>
      <c r="BA129" s="307"/>
      <c r="BB129" s="308"/>
      <c r="BC129" s="307"/>
      <c r="BD129" s="307"/>
      <c r="BE129" s="579"/>
      <c r="BF129" s="306"/>
      <c r="BG129" s="307"/>
      <c r="BH129" s="307"/>
      <c r="BI129" s="307"/>
      <c r="BJ129" s="307"/>
      <c r="BK129" s="307"/>
      <c r="BL129" s="307"/>
      <c r="BM129" s="308"/>
      <c r="BN129" s="307"/>
      <c r="BO129" s="579"/>
      <c r="BP129" s="309"/>
      <c r="BQ129" s="307"/>
      <c r="BR129" s="579"/>
      <c r="BS129" s="574"/>
      <c r="BT129" s="310"/>
      <c r="BU129" s="311"/>
      <c r="BV129" s="311"/>
      <c r="BW129" s="311"/>
      <c r="BX129" s="311"/>
      <c r="BY129" s="311"/>
      <c r="BZ129" s="311"/>
      <c r="CA129" s="312"/>
      <c r="CB129" s="311"/>
      <c r="CC129" s="316"/>
      <c r="CD129" s="302" t="s">
        <v>107</v>
      </c>
      <c r="CE129" s="313"/>
      <c r="CF129" s="313"/>
      <c r="CG129" s="313"/>
      <c r="CH129" s="313"/>
      <c r="CI129" s="313"/>
      <c r="CJ129" s="313"/>
      <c r="CK129" s="314"/>
      <c r="CL129" s="313"/>
      <c r="CM129" s="564">
        <f t="shared" si="100"/>
        <v>0</v>
      </c>
      <c r="CN129" s="310"/>
      <c r="CO129" s="311"/>
      <c r="CP129" s="311"/>
      <c r="CQ129" s="311"/>
      <c r="CR129" s="311"/>
      <c r="CS129" s="312"/>
      <c r="CT129" s="311"/>
      <c r="CU129" s="316"/>
      <c r="CV129" s="315"/>
      <c r="CW129" s="311"/>
      <c r="CX129" s="316"/>
      <c r="CY129" s="315"/>
      <c r="CZ129" s="311"/>
      <c r="DA129" s="316"/>
      <c r="DB129" s="315"/>
      <c r="DC129" s="311"/>
      <c r="DD129" s="316"/>
      <c r="DE129" s="550"/>
      <c r="DF129" s="550"/>
      <c r="DG129" s="310"/>
      <c r="DH129" s="316"/>
      <c r="DI129" s="317"/>
      <c r="DJ129" s="318"/>
      <c r="DK129" s="319"/>
      <c r="DL129" s="320"/>
      <c r="DM129" s="320"/>
      <c r="DN129" s="318"/>
      <c r="DO129" s="319"/>
      <c r="DP129" s="320"/>
      <c r="DQ129" s="320"/>
      <c r="DR129" s="318"/>
      <c r="DS129" s="319"/>
      <c r="DT129" s="320"/>
      <c r="DU129" s="320"/>
      <c r="DV129" s="318"/>
    </row>
    <row r="130" spans="1:126" s="11" customFormat="1" x14ac:dyDescent="0.25">
      <c r="A130" s="328">
        <v>63</v>
      </c>
      <c r="B130" s="35" t="s">
        <v>29</v>
      </c>
      <c r="C130" s="36">
        <v>4</v>
      </c>
      <c r="D130" s="37">
        <v>4</v>
      </c>
      <c r="E130" s="37">
        <v>4</v>
      </c>
      <c r="F130" s="37">
        <v>4</v>
      </c>
      <c r="G130" s="37">
        <v>4</v>
      </c>
      <c r="H130" s="76">
        <v>4</v>
      </c>
      <c r="I130" s="37">
        <v>4</v>
      </c>
      <c r="J130" s="38">
        <v>4</v>
      </c>
      <c r="K130" s="239">
        <v>40</v>
      </c>
      <c r="L130" s="37">
        <v>40</v>
      </c>
      <c r="M130" s="38">
        <v>40</v>
      </c>
      <c r="N130" s="195">
        <v>14</v>
      </c>
      <c r="O130" s="37">
        <v>30</v>
      </c>
      <c r="P130" s="37">
        <v>31</v>
      </c>
      <c r="Q130" s="37">
        <v>30</v>
      </c>
      <c r="R130" s="37">
        <v>31</v>
      </c>
      <c r="S130" s="76">
        <v>36</v>
      </c>
      <c r="T130" s="37">
        <v>26</v>
      </c>
      <c r="U130" s="38">
        <v>22</v>
      </c>
      <c r="V130" s="195">
        <v>0</v>
      </c>
      <c r="W130" s="37">
        <v>0</v>
      </c>
      <c r="X130" s="37">
        <v>14</v>
      </c>
      <c r="Y130" s="37">
        <v>3</v>
      </c>
      <c r="Z130" s="37">
        <v>6</v>
      </c>
      <c r="AA130" s="37">
        <v>16</v>
      </c>
      <c r="AB130" s="37">
        <v>8</v>
      </c>
      <c r="AC130" s="76">
        <v>0</v>
      </c>
      <c r="AD130" s="37">
        <v>5</v>
      </c>
      <c r="AE130" s="38">
        <v>0</v>
      </c>
      <c r="AF130" s="239">
        <v>14</v>
      </c>
      <c r="AG130" s="37">
        <v>6</v>
      </c>
      <c r="AH130" s="38">
        <v>21</v>
      </c>
      <c r="AI130" s="239">
        <v>2</v>
      </c>
      <c r="AJ130" s="37">
        <v>6</v>
      </c>
      <c r="AK130" s="38">
        <v>2</v>
      </c>
      <c r="AL130" s="248">
        <v>27.930973642722581</v>
      </c>
      <c r="AM130" s="39">
        <v>29.396531607674401</v>
      </c>
      <c r="AN130" s="39">
        <v>35.770997319309508</v>
      </c>
      <c r="AO130" s="39">
        <v>35.770997319309508</v>
      </c>
      <c r="AP130" s="39">
        <v>37.307698874792969</v>
      </c>
      <c r="AQ130" s="39">
        <v>38.844400430276437</v>
      </c>
      <c r="AR130" s="78">
        <v>38.844400430276437</v>
      </c>
      <c r="AS130" s="39">
        <v>38.844400430276437</v>
      </c>
      <c r="AT130" s="39">
        <v>38.840000000000003</v>
      </c>
      <c r="AU130" s="587">
        <v>38.840000000000003</v>
      </c>
      <c r="AV130" s="252">
        <v>50916.044871685423</v>
      </c>
      <c r="AW130" s="226">
        <v>57162.452120363574</v>
      </c>
      <c r="AX130" s="226">
        <v>47068.599495734234</v>
      </c>
      <c r="AY130" s="226">
        <v>52363.105503099017</v>
      </c>
      <c r="AZ130" s="226">
        <v>71082.407043784609</v>
      </c>
      <c r="BA130" s="226">
        <v>73272.832823945224</v>
      </c>
      <c r="BB130" s="108">
        <v>59782.627873489626</v>
      </c>
      <c r="BC130" s="226">
        <v>63030.802328956583</v>
      </c>
      <c r="BD130" s="226">
        <v>53572.15</v>
      </c>
      <c r="BE130" s="567">
        <v>63832.83</v>
      </c>
      <c r="BF130" s="252">
        <v>11839.716336275833</v>
      </c>
      <c r="BG130" s="226">
        <v>10670.115707935642</v>
      </c>
      <c r="BH130" s="226">
        <v>7784.5316759722482</v>
      </c>
      <c r="BI130" s="226">
        <v>10281.671703632877</v>
      </c>
      <c r="BJ130" s="226">
        <v>17926.761942163106</v>
      </c>
      <c r="BK130" s="226">
        <v>18371.338239395336</v>
      </c>
      <c r="BL130" s="226">
        <v>17573.633616200248</v>
      </c>
      <c r="BM130" s="108">
        <v>5595.0592199247585</v>
      </c>
      <c r="BN130" s="226">
        <v>8593.64</v>
      </c>
      <c r="BO130" s="567">
        <v>17782.330000000002</v>
      </c>
      <c r="BP130" s="257">
        <v>22500.85372308638</v>
      </c>
      <c r="BQ130" s="226">
        <v>21279.63</v>
      </c>
      <c r="BR130" s="567">
        <v>20511.490000000002</v>
      </c>
      <c r="BS130" s="549">
        <f t="shared" si="106"/>
        <v>-3.6097432145201745E-2</v>
      </c>
      <c r="BT130" s="263">
        <f t="shared" ref="BT130:CA130" si="170">BF130/AV130</f>
        <v>0.23253409344958642</v>
      </c>
      <c r="BU130" s="41">
        <f t="shared" si="170"/>
        <v>0.18666301588091802</v>
      </c>
      <c r="BV130" s="41">
        <f t="shared" si="170"/>
        <v>0.16538694074969768</v>
      </c>
      <c r="BW130" s="41">
        <f t="shared" si="170"/>
        <v>0.19635335996304448</v>
      </c>
      <c r="BX130" s="41">
        <f t="shared" si="170"/>
        <v>0.25219688932481932</v>
      </c>
      <c r="BY130" s="41">
        <f t="shared" si="170"/>
        <v>0.25072509866701465</v>
      </c>
      <c r="BZ130" s="41">
        <f t="shared" si="170"/>
        <v>0.29395886800742677</v>
      </c>
      <c r="CA130" s="103">
        <f t="shared" si="170"/>
        <v>8.8767063295882687E-2</v>
      </c>
      <c r="CB130" s="41">
        <f t="shared" ref="CB130:CB187" si="171">BN130/BD130</f>
        <v>0.16041245311229807</v>
      </c>
      <c r="CC130" s="42">
        <f t="shared" si="99"/>
        <v>0.27857655692219818</v>
      </c>
      <c r="CD130" s="195" t="s">
        <v>107</v>
      </c>
      <c r="CE130" s="43">
        <f t="shared" ref="CE130:CK131" si="172">(BU130-BT130)*100</f>
        <v>-4.5871077568668399</v>
      </c>
      <c r="CF130" s="43">
        <f t="shared" si="172"/>
        <v>-2.1276075131220344</v>
      </c>
      <c r="CG130" s="43">
        <f t="shared" si="172"/>
        <v>3.0966419213346805</v>
      </c>
      <c r="CH130" s="43">
        <f t="shared" si="172"/>
        <v>5.5843529361774831</v>
      </c>
      <c r="CI130" s="43">
        <f t="shared" si="172"/>
        <v>-0.14717906578046724</v>
      </c>
      <c r="CJ130" s="43">
        <f t="shared" si="172"/>
        <v>4.323376934041212</v>
      </c>
      <c r="CK130" s="110">
        <f t="shared" si="172"/>
        <v>-20.519180471154407</v>
      </c>
      <c r="CL130" s="43">
        <f t="shared" si="139"/>
        <v>7.1645389816415381</v>
      </c>
      <c r="CM130" s="562">
        <f t="shared" si="100"/>
        <v>11.816410380990011</v>
      </c>
      <c r="CN130" s="263">
        <f t="shared" ref="CN130:CT131" si="173">X130/N130</f>
        <v>1</v>
      </c>
      <c r="CO130" s="41">
        <f t="shared" si="173"/>
        <v>0.1</v>
      </c>
      <c r="CP130" s="41">
        <f t="shared" si="173"/>
        <v>0.19354838709677419</v>
      </c>
      <c r="CQ130" s="41">
        <f t="shared" si="173"/>
        <v>0.53333333333333333</v>
      </c>
      <c r="CR130" s="41">
        <f t="shared" si="173"/>
        <v>0.25806451612903225</v>
      </c>
      <c r="CS130" s="103">
        <f t="shared" si="173"/>
        <v>0</v>
      </c>
      <c r="CT130" s="41">
        <f t="shared" si="173"/>
        <v>0.19230769230769232</v>
      </c>
      <c r="CU130" s="42">
        <f t="shared" si="101"/>
        <v>0</v>
      </c>
      <c r="CV130" s="263">
        <f>AF130/S130</f>
        <v>0.3888888888888889</v>
      </c>
      <c r="CW130" s="41">
        <f>AG130/T130</f>
        <v>0.23076923076923078</v>
      </c>
      <c r="CX130" s="42">
        <f t="shared" si="102"/>
        <v>0.95454545454545459</v>
      </c>
      <c r="CY130" s="263">
        <f>AI130/S130</f>
        <v>5.5555555555555552E-2</v>
      </c>
      <c r="CZ130" s="41">
        <f>AJ130/T130</f>
        <v>0.23076923076923078</v>
      </c>
      <c r="DA130" s="42">
        <f t="shared" si="103"/>
        <v>9.0909090909090912E-2</v>
      </c>
      <c r="DB130" s="269">
        <f>(AC130+AF130+AI130)/S130</f>
        <v>0.44444444444444442</v>
      </c>
      <c r="DC130" s="41">
        <f>(AD130+AG130+AJ130)/T130</f>
        <v>0.65384615384615385</v>
      </c>
      <c r="DD130" s="42">
        <f t="shared" si="104"/>
        <v>1.0454545454545454</v>
      </c>
      <c r="DE130" s="549">
        <f t="shared" si="107"/>
        <v>0</v>
      </c>
      <c r="DF130" s="549">
        <f t="shared" si="105"/>
        <v>-0.15384615384615385</v>
      </c>
      <c r="DG130" s="263" t="s">
        <v>192</v>
      </c>
      <c r="DH130" s="42"/>
      <c r="DI130" s="140" t="s">
        <v>192</v>
      </c>
      <c r="DJ130" s="173"/>
      <c r="DK130" s="189"/>
      <c r="DL130" s="94" t="s">
        <v>192</v>
      </c>
      <c r="DM130" s="94"/>
      <c r="DN130" s="173" t="s">
        <v>192</v>
      </c>
      <c r="DO130" s="189" t="s">
        <v>192</v>
      </c>
      <c r="DP130" s="94"/>
      <c r="DQ130" s="94"/>
      <c r="DR130" s="173" t="s">
        <v>192</v>
      </c>
      <c r="DS130" s="189" t="s">
        <v>192</v>
      </c>
      <c r="DT130" s="94"/>
      <c r="DU130" s="94"/>
      <c r="DV130" s="173"/>
    </row>
    <row r="131" spans="1:126" s="8" customFormat="1" x14ac:dyDescent="0.25">
      <c r="A131" s="326">
        <v>64</v>
      </c>
      <c r="B131" s="21" t="s">
        <v>194</v>
      </c>
      <c r="C131" s="22">
        <v>1</v>
      </c>
      <c r="D131" s="23">
        <v>1</v>
      </c>
      <c r="E131" s="23">
        <v>1</v>
      </c>
      <c r="F131" s="23">
        <v>0</v>
      </c>
      <c r="G131" s="23">
        <v>4</v>
      </c>
      <c r="H131" s="51">
        <v>0</v>
      </c>
      <c r="I131" s="23">
        <v>0</v>
      </c>
      <c r="J131" s="24">
        <v>4</v>
      </c>
      <c r="K131" s="237">
        <v>3</v>
      </c>
      <c r="L131" s="23">
        <v>3</v>
      </c>
      <c r="M131" s="24">
        <v>0</v>
      </c>
      <c r="N131" s="242">
        <v>4</v>
      </c>
      <c r="O131" s="23">
        <v>3</v>
      </c>
      <c r="P131" s="23">
        <v>5</v>
      </c>
      <c r="Q131" s="23">
        <v>6</v>
      </c>
      <c r="R131" s="23">
        <v>17</v>
      </c>
      <c r="S131" s="51">
        <v>11</v>
      </c>
      <c r="T131" s="23">
        <v>10</v>
      </c>
      <c r="U131" s="24">
        <v>12</v>
      </c>
      <c r="V131" s="242">
        <v>0</v>
      </c>
      <c r="W131" s="23">
        <v>0</v>
      </c>
      <c r="X131" s="23">
        <v>0</v>
      </c>
      <c r="Y131" s="23">
        <v>0</v>
      </c>
      <c r="Z131" s="23">
        <v>0</v>
      </c>
      <c r="AA131" s="23">
        <v>0</v>
      </c>
      <c r="AB131" s="23">
        <v>0</v>
      </c>
      <c r="AC131" s="51">
        <v>0</v>
      </c>
      <c r="AD131" s="23">
        <v>0</v>
      </c>
      <c r="AE131" s="24">
        <v>0</v>
      </c>
      <c r="AF131" s="237">
        <v>0</v>
      </c>
      <c r="AG131" s="23">
        <v>0</v>
      </c>
      <c r="AH131" s="24">
        <v>0</v>
      </c>
      <c r="AI131" s="237">
        <v>0</v>
      </c>
      <c r="AJ131" s="23">
        <v>0</v>
      </c>
      <c r="AK131" s="24">
        <v>0</v>
      </c>
      <c r="AL131" s="246">
        <v>11.055713968617139</v>
      </c>
      <c r="AM131" s="50">
        <v>22.680576661487414</v>
      </c>
      <c r="AN131" s="50">
        <v>26.991878247704907</v>
      </c>
      <c r="AO131" s="50">
        <v>21.969140756170994</v>
      </c>
      <c r="AP131" s="50">
        <v>21.969140756170994</v>
      </c>
      <c r="AQ131" s="50">
        <v>21.969140756170994</v>
      </c>
      <c r="AR131" s="80">
        <v>21.969140756170994</v>
      </c>
      <c r="AS131" s="23" t="s">
        <v>318</v>
      </c>
      <c r="AT131" s="23" t="s">
        <v>262</v>
      </c>
      <c r="AU131" s="24" t="s">
        <v>386</v>
      </c>
      <c r="AV131" s="250">
        <v>4959.0924354443059</v>
      </c>
      <c r="AW131" s="25">
        <v>4943.412388091132</v>
      </c>
      <c r="AX131" s="25">
        <v>7912.6328250835222</v>
      </c>
      <c r="AY131" s="25">
        <v>9017.4216424493879</v>
      </c>
      <c r="AZ131" s="25">
        <v>8347.2205622051097</v>
      </c>
      <c r="BA131" s="25">
        <v>14990.167955788527</v>
      </c>
      <c r="BB131" s="97">
        <v>18252.599586798027</v>
      </c>
      <c r="BC131" s="25">
        <v>21237.101667036615</v>
      </c>
      <c r="BD131" s="25">
        <v>19277</v>
      </c>
      <c r="BE131" s="568">
        <v>22692</v>
      </c>
      <c r="BF131" s="250">
        <v>639.42436298029043</v>
      </c>
      <c r="BG131" s="25">
        <v>636.05215678909053</v>
      </c>
      <c r="BH131" s="25">
        <v>555.27572409946447</v>
      </c>
      <c r="BI131" s="25">
        <v>622.02264073625088</v>
      </c>
      <c r="BJ131" s="25">
        <v>789.15316361318378</v>
      </c>
      <c r="BK131" s="25">
        <v>966.62796455341754</v>
      </c>
      <c r="BL131" s="25">
        <v>2228.2172554510221</v>
      </c>
      <c r="BM131" s="97">
        <v>131.20300965845385</v>
      </c>
      <c r="BN131" s="25">
        <v>852</v>
      </c>
      <c r="BO131" s="568">
        <v>684</v>
      </c>
      <c r="BP131" s="221">
        <v>1582.3330544504583</v>
      </c>
      <c r="BQ131" s="25">
        <v>1310</v>
      </c>
      <c r="BR131" s="568">
        <v>1142</v>
      </c>
      <c r="BS131" s="159">
        <f t="shared" si="106"/>
        <v>-0.12824427480916031</v>
      </c>
      <c r="BT131" s="261">
        <f t="shared" si="130"/>
        <v>0.12893979519520726</v>
      </c>
      <c r="BU131" s="27">
        <f t="shared" si="131"/>
        <v>0.12866661869468229</v>
      </c>
      <c r="BV131" s="27">
        <f t="shared" si="132"/>
        <v>7.0175848718672634E-2</v>
      </c>
      <c r="BW131" s="27">
        <f t="shared" si="133"/>
        <v>6.8980099345481188E-2</v>
      </c>
      <c r="BX131" s="27">
        <f t="shared" si="134"/>
        <v>9.4540830415616922E-2</v>
      </c>
      <c r="BY131" s="27">
        <f>BK131/BA131</f>
        <v>6.448413169247709E-2</v>
      </c>
      <c r="BZ131" s="27">
        <f>BL131/BB131</f>
        <v>0.12207670720299345</v>
      </c>
      <c r="CA131" s="98">
        <f>BM131/BC131</f>
        <v>6.178009208389389E-3</v>
      </c>
      <c r="CB131" s="27">
        <f t="shared" si="171"/>
        <v>4.4197748612335948E-2</v>
      </c>
      <c r="CC131" s="28">
        <f t="shared" si="99"/>
        <v>3.0142781597038603E-2</v>
      </c>
      <c r="CD131" s="242" t="s">
        <v>107</v>
      </c>
      <c r="CE131" s="29">
        <f t="shared" si="172"/>
        <v>-2.7317650052496867E-2</v>
      </c>
      <c r="CF131" s="29">
        <f t="shared" si="172"/>
        <v>-5.8490769976009656</v>
      </c>
      <c r="CG131" s="29">
        <f t="shared" si="172"/>
        <v>-0.11957493731914459</v>
      </c>
      <c r="CH131" s="29">
        <f t="shared" si="172"/>
        <v>2.5560731070135736</v>
      </c>
      <c r="CI131" s="29">
        <f t="shared" si="172"/>
        <v>-3.0056698723139834</v>
      </c>
      <c r="CJ131" s="29">
        <f t="shared" si="172"/>
        <v>5.7592575510516362</v>
      </c>
      <c r="CK131" s="99">
        <f t="shared" si="172"/>
        <v>-11.589869799460406</v>
      </c>
      <c r="CL131" s="29">
        <f t="shared" si="139"/>
        <v>3.8019739403946562</v>
      </c>
      <c r="CM131" s="560">
        <f t="shared" si="100"/>
        <v>-1.4054967015297344</v>
      </c>
      <c r="CN131" s="261">
        <f t="shared" si="173"/>
        <v>0</v>
      </c>
      <c r="CO131" s="27">
        <f t="shared" si="173"/>
        <v>0</v>
      </c>
      <c r="CP131" s="27">
        <f t="shared" si="173"/>
        <v>0</v>
      </c>
      <c r="CQ131" s="27">
        <f t="shared" si="173"/>
        <v>0</v>
      </c>
      <c r="CR131" s="27">
        <f t="shared" si="173"/>
        <v>0</v>
      </c>
      <c r="CS131" s="98">
        <f t="shared" si="173"/>
        <v>0</v>
      </c>
      <c r="CT131" s="27">
        <f t="shared" si="173"/>
        <v>0</v>
      </c>
      <c r="CU131" s="28">
        <f t="shared" si="101"/>
        <v>0</v>
      </c>
      <c r="CV131" s="261">
        <f>AF131/S131</f>
        <v>0</v>
      </c>
      <c r="CW131" s="27">
        <f>AG131/T131</f>
        <v>0</v>
      </c>
      <c r="CX131" s="28">
        <f t="shared" si="102"/>
        <v>0</v>
      </c>
      <c r="CY131" s="261">
        <f>AI131/S131</f>
        <v>0</v>
      </c>
      <c r="CZ131" s="27">
        <f>AJ131/T131</f>
        <v>0</v>
      </c>
      <c r="DA131" s="28">
        <f t="shared" si="103"/>
        <v>0</v>
      </c>
      <c r="DB131" s="267">
        <f>(AC131+AF131+AI131)/S131</f>
        <v>0</v>
      </c>
      <c r="DC131" s="27">
        <f>(AD131+AG131+AJ131)/T131</f>
        <v>0</v>
      </c>
      <c r="DD131" s="28">
        <f t="shared" si="104"/>
        <v>0</v>
      </c>
      <c r="DE131" s="159"/>
      <c r="DF131" s="159">
        <f t="shared" si="105"/>
        <v>0.2</v>
      </c>
      <c r="DG131" s="261"/>
      <c r="DH131" s="28" t="s">
        <v>192</v>
      </c>
      <c r="DI131" s="26"/>
      <c r="DJ131" s="171" t="s">
        <v>192</v>
      </c>
      <c r="DK131" s="187"/>
      <c r="DL131" s="165" t="s">
        <v>192</v>
      </c>
      <c r="DM131" s="165"/>
      <c r="DN131" s="171" t="s">
        <v>192</v>
      </c>
      <c r="DO131" s="187"/>
      <c r="DP131" s="165" t="s">
        <v>192</v>
      </c>
      <c r="DQ131" s="165"/>
      <c r="DR131" s="171" t="s">
        <v>192</v>
      </c>
      <c r="DS131" s="187"/>
      <c r="DT131" s="165" t="s">
        <v>192</v>
      </c>
      <c r="DU131" s="165"/>
      <c r="DV131" s="171" t="s">
        <v>192</v>
      </c>
    </row>
    <row r="132" spans="1:126" s="11" customFormat="1" x14ac:dyDescent="0.25">
      <c r="A132" s="10"/>
      <c r="B132" s="35" t="s">
        <v>83</v>
      </c>
      <c r="C132" s="36">
        <v>3</v>
      </c>
      <c r="D132" s="37">
        <v>3</v>
      </c>
      <c r="E132" s="37">
        <v>3</v>
      </c>
      <c r="F132" s="37">
        <v>3</v>
      </c>
      <c r="G132" s="37"/>
      <c r="H132" s="76"/>
      <c r="I132" s="37"/>
      <c r="J132" s="38"/>
      <c r="K132" s="239"/>
      <c r="L132" s="37"/>
      <c r="M132" s="38"/>
      <c r="N132" s="195">
        <v>12</v>
      </c>
      <c r="O132" s="37">
        <v>15</v>
      </c>
      <c r="P132" s="37">
        <v>8</v>
      </c>
      <c r="Q132" s="37">
        <v>9</v>
      </c>
      <c r="R132" s="37"/>
      <c r="S132" s="76"/>
      <c r="T132" s="37"/>
      <c r="U132" s="38"/>
      <c r="V132" s="195">
        <v>0</v>
      </c>
      <c r="W132" s="37">
        <v>0</v>
      </c>
      <c r="X132" s="37">
        <v>0</v>
      </c>
      <c r="Y132" s="37">
        <v>0</v>
      </c>
      <c r="Z132" s="37">
        <v>0</v>
      </c>
      <c r="AA132" s="37">
        <v>0</v>
      </c>
      <c r="AB132" s="37"/>
      <c r="AC132" s="76"/>
      <c r="AD132" s="37"/>
      <c r="AE132" s="38"/>
      <c r="AF132" s="239"/>
      <c r="AG132" s="37"/>
      <c r="AH132" s="38"/>
      <c r="AI132" s="239"/>
      <c r="AJ132" s="37"/>
      <c r="AK132" s="38"/>
      <c r="AL132" s="248">
        <v>30.093738794884491</v>
      </c>
      <c r="AM132" s="39">
        <v>30.051052640565509</v>
      </c>
      <c r="AN132" s="39">
        <v>38.872857866489092</v>
      </c>
      <c r="AO132" s="39">
        <v>29.453446480099714</v>
      </c>
      <c r="AP132" s="39">
        <v>28.912755192059237</v>
      </c>
      <c r="AQ132" s="39">
        <v>29.311159299036433</v>
      </c>
      <c r="AR132" s="78"/>
      <c r="AS132" s="39"/>
      <c r="AT132" s="39"/>
      <c r="AU132" s="587"/>
      <c r="AV132" s="252">
        <v>11556.564845959898</v>
      </c>
      <c r="AW132" s="226">
        <v>12350.527316293021</v>
      </c>
      <c r="AX132" s="226">
        <v>12376.139008884413</v>
      </c>
      <c r="AY132" s="226">
        <v>11781.378592039886</v>
      </c>
      <c r="AZ132" s="226">
        <v>10995.953352570561</v>
      </c>
      <c r="BA132" s="226">
        <v>11126.857559148781</v>
      </c>
      <c r="BB132" s="108"/>
      <c r="BC132" s="226"/>
      <c r="BD132" s="226"/>
      <c r="BE132" s="567"/>
      <c r="BF132" s="252">
        <v>1838.3503793376246</v>
      </c>
      <c r="BG132" s="226">
        <v>1963.5630986733145</v>
      </c>
      <c r="BH132" s="226">
        <v>2006.2492529922995</v>
      </c>
      <c r="BI132" s="226">
        <v>2048.9354073112845</v>
      </c>
      <c r="BJ132" s="226">
        <v>1102.7256532404483</v>
      </c>
      <c r="BK132" s="226">
        <v>522.19395450225102</v>
      </c>
      <c r="BL132" s="226"/>
      <c r="BM132" s="108"/>
      <c r="BN132" s="226"/>
      <c r="BO132" s="567"/>
      <c r="BP132" s="257"/>
      <c r="BQ132" s="226"/>
      <c r="BR132" s="567"/>
      <c r="BS132" s="572"/>
      <c r="BT132" s="263">
        <f t="shared" si="130"/>
        <v>0.15907411967495691</v>
      </c>
      <c r="BU132" s="41">
        <f t="shared" si="131"/>
        <v>0.15898617511520738</v>
      </c>
      <c r="BV132" s="41">
        <f t="shared" si="132"/>
        <v>0.16210623131754426</v>
      </c>
      <c r="BW132" s="41">
        <f t="shared" si="133"/>
        <v>0.17391304347826086</v>
      </c>
      <c r="BX132" s="41">
        <f t="shared" si="134"/>
        <v>0.10028467908902691</v>
      </c>
      <c r="BY132" s="41">
        <f>BK132/BA132</f>
        <v>4.6930946291560111E-2</v>
      </c>
      <c r="BZ132" s="41"/>
      <c r="CA132" s="103"/>
      <c r="CB132" s="41"/>
      <c r="CC132" s="42"/>
      <c r="CD132" s="195" t="s">
        <v>107</v>
      </c>
      <c r="CE132" s="43">
        <f t="shared" ref="CE132:CI133" si="174">(BU132-BT132)*100</f>
        <v>-8.7944559749530971E-3</v>
      </c>
      <c r="CF132" s="43">
        <f t="shared" si="174"/>
        <v>0.31200562023368794</v>
      </c>
      <c r="CG132" s="43">
        <f t="shared" si="174"/>
        <v>1.1806812160716607</v>
      </c>
      <c r="CH132" s="43">
        <f t="shared" si="174"/>
        <v>-7.3628364389233951</v>
      </c>
      <c r="CI132" s="43">
        <f t="shared" si="174"/>
        <v>-5.3353732797466797</v>
      </c>
      <c r="CJ132" s="43"/>
      <c r="CK132" s="110"/>
      <c r="CL132" s="43"/>
      <c r="CM132" s="562">
        <f t="shared" si="100"/>
        <v>0</v>
      </c>
      <c r="CN132" s="263">
        <f t="shared" ref="CN132:CQ136" si="175">X132/N132</f>
        <v>0</v>
      </c>
      <c r="CO132" s="41">
        <f t="shared" si="175"/>
        <v>0</v>
      </c>
      <c r="CP132" s="41">
        <f t="shared" si="175"/>
        <v>0</v>
      </c>
      <c r="CQ132" s="41">
        <f t="shared" si="175"/>
        <v>0</v>
      </c>
      <c r="CR132" s="41"/>
      <c r="CS132" s="103"/>
      <c r="CT132" s="41"/>
      <c r="CU132" s="42"/>
      <c r="CV132" s="269"/>
      <c r="CW132" s="41"/>
      <c r="CX132" s="42"/>
      <c r="CY132" s="269"/>
      <c r="CZ132" s="41"/>
      <c r="DA132" s="42"/>
      <c r="DB132" s="269"/>
      <c r="DC132" s="41"/>
      <c r="DD132" s="42"/>
      <c r="DE132" s="549"/>
      <c r="DF132" s="549"/>
      <c r="DG132" s="263"/>
      <c r="DH132" s="42" t="s">
        <v>192</v>
      </c>
      <c r="DI132" s="140"/>
      <c r="DJ132" s="173"/>
      <c r="DK132" s="189"/>
      <c r="DL132" s="94"/>
      <c r="DM132" s="94"/>
      <c r="DN132" s="173"/>
      <c r="DO132" s="189"/>
      <c r="DP132" s="94"/>
      <c r="DQ132" s="94"/>
      <c r="DR132" s="173"/>
      <c r="DS132" s="189"/>
      <c r="DT132" s="94"/>
      <c r="DU132" s="94"/>
      <c r="DV132" s="173"/>
    </row>
    <row r="133" spans="1:126" s="11" customFormat="1" x14ac:dyDescent="0.25">
      <c r="A133" s="328">
        <v>65</v>
      </c>
      <c r="B133" s="35" t="s">
        <v>30</v>
      </c>
      <c r="C133" s="36">
        <v>0</v>
      </c>
      <c r="D133" s="37">
        <v>0</v>
      </c>
      <c r="E133" s="37">
        <v>0</v>
      </c>
      <c r="F133" s="37">
        <v>0</v>
      </c>
      <c r="G133" s="37">
        <v>0</v>
      </c>
      <c r="H133" s="76">
        <v>0</v>
      </c>
      <c r="I133" s="37">
        <v>0</v>
      </c>
      <c r="J133" s="38">
        <v>0</v>
      </c>
      <c r="K133" s="239">
        <v>15</v>
      </c>
      <c r="L133" s="37">
        <v>15</v>
      </c>
      <c r="M133" s="38">
        <v>15</v>
      </c>
      <c r="N133" s="195">
        <v>139</v>
      </c>
      <c r="O133" s="37">
        <v>146</v>
      </c>
      <c r="P133" s="37">
        <v>148</v>
      </c>
      <c r="Q133" s="37">
        <v>125</v>
      </c>
      <c r="R133" s="37">
        <v>108</v>
      </c>
      <c r="S133" s="76">
        <v>80</v>
      </c>
      <c r="T133" s="37">
        <v>120</v>
      </c>
      <c r="U133" s="38">
        <v>50</v>
      </c>
      <c r="V133" s="195">
        <v>0</v>
      </c>
      <c r="W133" s="37">
        <v>0</v>
      </c>
      <c r="X133" s="37">
        <v>0</v>
      </c>
      <c r="Y133" s="37">
        <v>0</v>
      </c>
      <c r="Z133" s="37">
        <v>0</v>
      </c>
      <c r="AA133" s="37">
        <v>7</v>
      </c>
      <c r="AB133" s="37">
        <v>7</v>
      </c>
      <c r="AC133" s="76">
        <v>0</v>
      </c>
      <c r="AD133" s="37">
        <v>12</v>
      </c>
      <c r="AE133" s="38">
        <v>1</v>
      </c>
      <c r="AF133" s="239">
        <v>0</v>
      </c>
      <c r="AG133" s="37">
        <v>0</v>
      </c>
      <c r="AH133" s="38">
        <v>0</v>
      </c>
      <c r="AI133" s="239">
        <v>11</v>
      </c>
      <c r="AJ133" s="37">
        <v>14</v>
      </c>
      <c r="AK133" s="38">
        <v>3</v>
      </c>
      <c r="AL133" s="248" t="s">
        <v>309</v>
      </c>
      <c r="AM133" s="39" t="s">
        <v>279</v>
      </c>
      <c r="AN133" s="39" t="s">
        <v>279</v>
      </c>
      <c r="AO133" s="39" t="s">
        <v>279</v>
      </c>
      <c r="AP133" s="39" t="s">
        <v>279</v>
      </c>
      <c r="AQ133" s="39" t="s">
        <v>279</v>
      </c>
      <c r="AR133" s="76" t="s">
        <v>279</v>
      </c>
      <c r="AS133" s="39">
        <v>58.622318598072866</v>
      </c>
      <c r="AT133" s="37" t="s">
        <v>268</v>
      </c>
      <c r="AU133" s="38">
        <v>58.62</v>
      </c>
      <c r="AV133" s="252">
        <v>76435.250795385349</v>
      </c>
      <c r="AW133" s="226">
        <v>75090.636934337308</v>
      </c>
      <c r="AX133" s="226">
        <v>93696.108730172287</v>
      </c>
      <c r="AY133" s="226">
        <v>90668.237517145608</v>
      </c>
      <c r="AZ133" s="226">
        <v>95631.214392632945</v>
      </c>
      <c r="BA133" s="226">
        <v>94988.858913722754</v>
      </c>
      <c r="BB133" s="108">
        <v>94941.121564476009</v>
      </c>
      <c r="BC133" s="226">
        <v>117577.5891998338</v>
      </c>
      <c r="BD133" s="226">
        <v>132191.46</v>
      </c>
      <c r="BE133" s="567">
        <v>133250.14000000001</v>
      </c>
      <c r="BF133" s="252">
        <v>3770.6102981770168</v>
      </c>
      <c r="BG133" s="226">
        <v>-6893.813922516093</v>
      </c>
      <c r="BH133" s="226">
        <v>902.10072794121834</v>
      </c>
      <c r="BI133" s="226">
        <v>-3481.7673206185509</v>
      </c>
      <c r="BJ133" s="226">
        <v>11592.136641225719</v>
      </c>
      <c r="BK133" s="226">
        <v>2234.2217744918926</v>
      </c>
      <c r="BL133" s="226">
        <v>3474.6529615653867</v>
      </c>
      <c r="BM133" s="108">
        <v>7208.2685926659497</v>
      </c>
      <c r="BN133" s="226">
        <v>6876.07</v>
      </c>
      <c r="BO133" s="567">
        <v>2155.96</v>
      </c>
      <c r="BP133" s="257">
        <v>31239.150602443926</v>
      </c>
      <c r="BQ133" s="226">
        <v>31495.69</v>
      </c>
      <c r="BR133" s="567">
        <v>41949.05</v>
      </c>
      <c r="BS133" s="549">
        <f t="shared" si="106"/>
        <v>0.33189811050337381</v>
      </c>
      <c r="BT133" s="263">
        <f t="shared" si="130"/>
        <v>4.9330776820119507E-2</v>
      </c>
      <c r="BU133" s="41">
        <f t="shared" si="131"/>
        <v>-9.1806571417743593E-2</v>
      </c>
      <c r="BV133" s="41">
        <f t="shared" si="132"/>
        <v>9.6279422930903562E-3</v>
      </c>
      <c r="BW133" s="41">
        <f t="shared" si="133"/>
        <v>-3.8401180126173065E-2</v>
      </c>
      <c r="BX133" s="41">
        <f t="shared" si="134"/>
        <v>0.12121708079154887</v>
      </c>
      <c r="BY133" s="41">
        <f t="shared" ref="BY133:BY193" si="176">BK133/BA133</f>
        <v>2.3520882343909505E-2</v>
      </c>
      <c r="BZ133" s="41">
        <f>BL133/BB133</f>
        <v>3.6597976770325967E-2</v>
      </c>
      <c r="CA133" s="103">
        <f>BM133/BC133</f>
        <v>6.1306484013844184E-2</v>
      </c>
      <c r="CB133" s="41">
        <f t="shared" si="171"/>
        <v>5.2015992561092829E-2</v>
      </c>
      <c r="CC133" s="42">
        <f t="shared" si="99"/>
        <v>1.6179795383329428E-2</v>
      </c>
      <c r="CD133" s="195" t="s">
        <v>107</v>
      </c>
      <c r="CE133" s="43">
        <f t="shared" si="174"/>
        <v>-14.113734823786311</v>
      </c>
      <c r="CF133" s="43">
        <f t="shared" si="174"/>
        <v>10.143451371083396</v>
      </c>
      <c r="CG133" s="43">
        <f t="shared" si="174"/>
        <v>-4.8029122419263421</v>
      </c>
      <c r="CH133" s="43">
        <f t="shared" si="174"/>
        <v>15.961826091772194</v>
      </c>
      <c r="CI133" s="43">
        <f t="shared" si="174"/>
        <v>-9.7696198447639375</v>
      </c>
      <c r="CJ133" s="43">
        <f>(BZ133-BY133)*100</f>
        <v>1.3077094426416462</v>
      </c>
      <c r="CK133" s="110">
        <f>(CA133-BZ133)*100</f>
        <v>2.4708507243518216</v>
      </c>
      <c r="CL133" s="43">
        <f t="shared" si="139"/>
        <v>-0.92904914527513549</v>
      </c>
      <c r="CM133" s="562">
        <f t="shared" si="100"/>
        <v>-3.5836197177763403</v>
      </c>
      <c r="CN133" s="263">
        <f t="shared" si="175"/>
        <v>0</v>
      </c>
      <c r="CO133" s="41">
        <f t="shared" si="175"/>
        <v>0</v>
      </c>
      <c r="CP133" s="41">
        <f t="shared" si="175"/>
        <v>0</v>
      </c>
      <c r="CQ133" s="41">
        <f t="shared" si="175"/>
        <v>5.6000000000000001E-2</v>
      </c>
      <c r="CR133" s="41">
        <f t="shared" ref="CR133:CT134" si="177">AB133/R133</f>
        <v>6.4814814814814811E-2</v>
      </c>
      <c r="CS133" s="103">
        <f t="shared" si="177"/>
        <v>0</v>
      </c>
      <c r="CT133" s="41">
        <f t="shared" si="177"/>
        <v>0.1</v>
      </c>
      <c r="CU133" s="42">
        <f t="shared" si="101"/>
        <v>0.02</v>
      </c>
      <c r="CV133" s="263">
        <f>AF133/S133</f>
        <v>0</v>
      </c>
      <c r="CW133" s="41">
        <f>AG133/T133</f>
        <v>0</v>
      </c>
      <c r="CX133" s="42">
        <f t="shared" si="102"/>
        <v>0</v>
      </c>
      <c r="CY133" s="263">
        <f>AI133/S133</f>
        <v>0.13750000000000001</v>
      </c>
      <c r="CZ133" s="41">
        <f>AJ133/T133</f>
        <v>0.11666666666666667</v>
      </c>
      <c r="DA133" s="42">
        <f t="shared" si="103"/>
        <v>0.06</v>
      </c>
      <c r="DB133" s="269">
        <f>(AC133+AF133+AI133)/S133</f>
        <v>0.13750000000000001</v>
      </c>
      <c r="DC133" s="41">
        <f>(AD133+AG133+AJ133)/T133</f>
        <v>0.21666666666666667</v>
      </c>
      <c r="DD133" s="42">
        <f t="shared" si="104"/>
        <v>0.08</v>
      </c>
      <c r="DE133" s="549"/>
      <c r="DF133" s="549">
        <f t="shared" si="105"/>
        <v>-0.58333333333333337</v>
      </c>
      <c r="DG133" s="263"/>
      <c r="DH133" s="42" t="s">
        <v>192</v>
      </c>
      <c r="DI133" s="140"/>
      <c r="DJ133" s="173" t="s">
        <v>192</v>
      </c>
      <c r="DK133" s="189"/>
      <c r="DL133" s="94" t="s">
        <v>192</v>
      </c>
      <c r="DM133" s="94"/>
      <c r="DN133" s="173" t="s">
        <v>192</v>
      </c>
      <c r="DO133" s="189" t="s">
        <v>192</v>
      </c>
      <c r="DP133" s="94"/>
      <c r="DQ133" s="94"/>
      <c r="DR133" s="173" t="s">
        <v>192</v>
      </c>
      <c r="DS133" s="189" t="s">
        <v>192</v>
      </c>
      <c r="DT133" s="94"/>
      <c r="DU133" s="94"/>
      <c r="DV133" s="173" t="s">
        <v>192</v>
      </c>
    </row>
    <row r="134" spans="1:126" s="6" customFormat="1" x14ac:dyDescent="0.25">
      <c r="A134" s="9">
        <v>66</v>
      </c>
      <c r="B134" s="14" t="s">
        <v>233</v>
      </c>
      <c r="C134" s="2">
        <v>156</v>
      </c>
      <c r="D134" s="3">
        <v>156</v>
      </c>
      <c r="E134" s="3">
        <v>155</v>
      </c>
      <c r="F134" s="3">
        <v>8</v>
      </c>
      <c r="G134" s="3">
        <v>10</v>
      </c>
      <c r="H134" s="75">
        <v>12</v>
      </c>
      <c r="I134" s="3">
        <v>12</v>
      </c>
      <c r="J134" s="4"/>
      <c r="K134" s="238">
        <v>150</v>
      </c>
      <c r="L134" s="3">
        <v>150</v>
      </c>
      <c r="M134" s="4"/>
      <c r="N134" s="194">
        <v>2615</v>
      </c>
      <c r="O134" s="3">
        <v>3949</v>
      </c>
      <c r="P134" s="3">
        <v>4875</v>
      </c>
      <c r="Q134" s="3">
        <v>2400</v>
      </c>
      <c r="R134" s="3">
        <v>2314</v>
      </c>
      <c r="S134" s="75">
        <v>2250</v>
      </c>
      <c r="T134" s="3">
        <v>1972</v>
      </c>
      <c r="U134" s="4"/>
      <c r="V134" s="194">
        <v>171</v>
      </c>
      <c r="W134" s="3">
        <v>131</v>
      </c>
      <c r="X134" s="3">
        <v>126</v>
      </c>
      <c r="Y134" s="3">
        <v>176</v>
      </c>
      <c r="Z134" s="3">
        <v>150</v>
      </c>
      <c r="AA134" s="3">
        <v>210</v>
      </c>
      <c r="AB134" s="3">
        <v>221</v>
      </c>
      <c r="AC134" s="75">
        <v>164</v>
      </c>
      <c r="AD134" s="3">
        <v>205</v>
      </c>
      <c r="AE134" s="4"/>
      <c r="AF134" s="238">
        <v>0</v>
      </c>
      <c r="AG134" s="3">
        <v>0</v>
      </c>
      <c r="AH134" s="4"/>
      <c r="AI134" s="238">
        <v>186</v>
      </c>
      <c r="AJ134" s="3">
        <v>114</v>
      </c>
      <c r="AK134" s="4"/>
      <c r="AL134" s="247">
        <v>25.768208490560667</v>
      </c>
      <c r="AM134" s="30">
        <v>27.262223891725146</v>
      </c>
      <c r="AN134" s="30">
        <v>39.456235308848555</v>
      </c>
      <c r="AO134" s="30">
        <v>40.679905065992799</v>
      </c>
      <c r="AP134" s="30">
        <v>41.988947131775006</v>
      </c>
      <c r="AQ134" s="30">
        <v>48.221125662346829</v>
      </c>
      <c r="AR134" s="79">
        <v>48.221125662346829</v>
      </c>
      <c r="AS134" s="30">
        <v>55.406628306042649</v>
      </c>
      <c r="AT134" s="30">
        <v>52.27</v>
      </c>
      <c r="AU134" s="584"/>
      <c r="AV134" s="251"/>
      <c r="AW134" s="16">
        <v>2814922.794975555</v>
      </c>
      <c r="AX134" s="16">
        <v>3793260.9945304808</v>
      </c>
      <c r="AY134" s="16">
        <v>5248791.9818327725</v>
      </c>
      <c r="AZ134" s="16">
        <v>3922915.9196589664</v>
      </c>
      <c r="BA134" s="16">
        <v>4394489.7866261434</v>
      </c>
      <c r="BB134" s="117">
        <v>3693682.7337351525</v>
      </c>
      <c r="BC134" s="16">
        <v>4214883.5237135813</v>
      </c>
      <c r="BD134" s="16">
        <v>3515359</v>
      </c>
      <c r="BE134" s="578"/>
      <c r="BF134" s="251"/>
      <c r="BG134" s="16">
        <v>87990.392769534606</v>
      </c>
      <c r="BH134" s="16">
        <v>144421.4887792329</v>
      </c>
      <c r="BI134" s="16">
        <v>248248.44480111098</v>
      </c>
      <c r="BJ134" s="16">
        <v>96405.25665761721</v>
      </c>
      <c r="BK134" s="16">
        <v>214641.63550577403</v>
      </c>
      <c r="BL134" s="16">
        <v>184684.49240471027</v>
      </c>
      <c r="BM134" s="117">
        <v>210744.38961645067</v>
      </c>
      <c r="BN134" s="16">
        <v>175768</v>
      </c>
      <c r="BO134" s="578"/>
      <c r="BP134" s="256">
        <v>663586.14919664664</v>
      </c>
      <c r="BQ134" s="16">
        <v>375531</v>
      </c>
      <c r="BR134" s="578"/>
      <c r="BS134" s="571"/>
      <c r="BT134" s="262"/>
      <c r="BU134" s="32">
        <f t="shared" si="131"/>
        <v>3.1258545678976152E-2</v>
      </c>
      <c r="BV134" s="32">
        <f t="shared" si="132"/>
        <v>3.8073174766375117E-2</v>
      </c>
      <c r="BW134" s="32">
        <f t="shared" si="133"/>
        <v>4.7296300874630513E-2</v>
      </c>
      <c r="BX134" s="32">
        <f t="shared" si="134"/>
        <v>2.4574897507871663E-2</v>
      </c>
      <c r="BY134" s="32">
        <f t="shared" si="176"/>
        <v>4.8843357460745064E-2</v>
      </c>
      <c r="BZ134" s="32">
        <f>BL134/BB134</f>
        <v>5.0000096304414397E-2</v>
      </c>
      <c r="CA134" s="118">
        <f>BM134/BC134</f>
        <v>5.0000050637406798E-2</v>
      </c>
      <c r="CB134" s="32">
        <f t="shared" si="171"/>
        <v>5.0000014223298389E-2</v>
      </c>
      <c r="CC134" s="33"/>
      <c r="CD134" s="194" t="s">
        <v>107</v>
      </c>
      <c r="CE134" s="34"/>
      <c r="CF134" s="34">
        <f t="shared" ref="CF134:CI136" si="178">(BV134-BU134)*100</f>
        <v>0.68146290873989657</v>
      </c>
      <c r="CG134" s="34">
        <f t="shared" si="178"/>
        <v>0.92231261082553961</v>
      </c>
      <c r="CH134" s="34">
        <f t="shared" si="178"/>
        <v>-2.2721403366758852</v>
      </c>
      <c r="CI134" s="34">
        <f t="shared" si="178"/>
        <v>2.4268459952873402</v>
      </c>
      <c r="CJ134" s="34">
        <f>(BZ134-BY134)*100</f>
        <v>0.11567388436693332</v>
      </c>
      <c r="CK134" s="119">
        <f>(CA134-BZ134)*100</f>
        <v>-4.5667007599059506E-6</v>
      </c>
      <c r="CL134" s="34">
        <f t="shared" si="139"/>
        <v>-3.6414108409155155E-6</v>
      </c>
      <c r="CM134" s="561"/>
      <c r="CN134" s="262">
        <f t="shared" si="175"/>
        <v>4.8183556405353725E-2</v>
      </c>
      <c r="CO134" s="32">
        <f t="shared" si="175"/>
        <v>4.456824512534819E-2</v>
      </c>
      <c r="CP134" s="32">
        <f t="shared" si="175"/>
        <v>3.0769230769230771E-2</v>
      </c>
      <c r="CQ134" s="32">
        <f t="shared" si="175"/>
        <v>8.7499999999999994E-2</v>
      </c>
      <c r="CR134" s="32">
        <f t="shared" si="177"/>
        <v>9.5505617977528087E-2</v>
      </c>
      <c r="CS134" s="118">
        <f t="shared" si="177"/>
        <v>7.2888888888888892E-2</v>
      </c>
      <c r="CT134" s="32">
        <f t="shared" si="177"/>
        <v>0.1039553752535497</v>
      </c>
      <c r="CU134" s="545"/>
      <c r="CV134" s="268">
        <f>AF134/S134</f>
        <v>0</v>
      </c>
      <c r="CW134" s="32">
        <f>AG134/T134</f>
        <v>0</v>
      </c>
      <c r="CX134" s="33"/>
      <c r="CY134" s="268">
        <f>AI134/S134</f>
        <v>8.2666666666666666E-2</v>
      </c>
      <c r="CZ134" s="32">
        <f>AJ134/T134</f>
        <v>5.7809330628803245E-2</v>
      </c>
      <c r="DA134" s="33"/>
      <c r="DB134" s="268">
        <f>(AC134+AF134+AI134)/S134</f>
        <v>0.15555555555555556</v>
      </c>
      <c r="DC134" s="32">
        <f>(AD134+AG134+AJ134)/T134</f>
        <v>0.16176470588235295</v>
      </c>
      <c r="DD134" s="33"/>
      <c r="DE134" s="548"/>
      <c r="DF134" s="548"/>
      <c r="DG134" s="262" t="s">
        <v>192</v>
      </c>
      <c r="DH134" s="33"/>
      <c r="DI134" s="31" t="s">
        <v>192</v>
      </c>
      <c r="DJ134" s="172"/>
      <c r="DK134" s="188"/>
      <c r="DL134" s="95" t="s">
        <v>192</v>
      </c>
      <c r="DM134" s="95" t="s">
        <v>192</v>
      </c>
      <c r="DN134" s="172"/>
      <c r="DO134" s="188"/>
      <c r="DP134" s="95" t="s">
        <v>192</v>
      </c>
      <c r="DQ134" s="95" t="s">
        <v>192</v>
      </c>
      <c r="DR134" s="172"/>
      <c r="DS134" s="188"/>
      <c r="DT134" s="95"/>
      <c r="DU134" s="95"/>
      <c r="DV134" s="172"/>
    </row>
    <row r="135" spans="1:126" s="8" customFormat="1" x14ac:dyDescent="0.25">
      <c r="A135" s="7"/>
      <c r="B135" s="21" t="s">
        <v>86</v>
      </c>
      <c r="C135" s="22">
        <v>0</v>
      </c>
      <c r="D135" s="23">
        <v>0</v>
      </c>
      <c r="E135" s="23">
        <v>0</v>
      </c>
      <c r="F135" s="23">
        <v>0</v>
      </c>
      <c r="G135" s="23">
        <v>0</v>
      </c>
      <c r="H135" s="51"/>
      <c r="I135" s="23">
        <v>0</v>
      </c>
      <c r="J135" s="24"/>
      <c r="K135" s="237"/>
      <c r="L135" s="23">
        <v>3</v>
      </c>
      <c r="M135" s="24"/>
      <c r="N135" s="242">
        <v>19</v>
      </c>
      <c r="O135" s="23">
        <v>16</v>
      </c>
      <c r="P135" s="23">
        <v>13</v>
      </c>
      <c r="Q135" s="23">
        <v>15</v>
      </c>
      <c r="R135" s="23">
        <v>13</v>
      </c>
      <c r="S135" s="51"/>
      <c r="T135" s="23">
        <v>21</v>
      </c>
      <c r="U135" s="24"/>
      <c r="V135" s="242">
        <v>0</v>
      </c>
      <c r="W135" s="23">
        <v>0</v>
      </c>
      <c r="X135" s="23">
        <v>0</v>
      </c>
      <c r="Y135" s="23">
        <v>0</v>
      </c>
      <c r="Z135" s="23">
        <v>0</v>
      </c>
      <c r="AA135" s="23">
        <v>0</v>
      </c>
      <c r="AB135" s="23">
        <v>0</v>
      </c>
      <c r="AC135" s="51"/>
      <c r="AD135" s="23">
        <v>0</v>
      </c>
      <c r="AE135" s="24"/>
      <c r="AF135" s="237"/>
      <c r="AG135" s="23">
        <v>0</v>
      </c>
      <c r="AH135" s="24"/>
      <c r="AI135" s="237"/>
      <c r="AJ135" s="23">
        <v>6</v>
      </c>
      <c r="AK135" s="24"/>
      <c r="AL135" s="246"/>
      <c r="AM135" s="50">
        <v>26.56501670451506</v>
      </c>
      <c r="AN135" s="50">
        <v>31.018605471795837</v>
      </c>
      <c r="AO135" s="50">
        <v>31.018605471795837</v>
      </c>
      <c r="AP135" s="50">
        <v>31.018605471795837</v>
      </c>
      <c r="AQ135" s="50">
        <v>31.018605471795837</v>
      </c>
      <c r="AR135" s="80">
        <v>31.018605471795837</v>
      </c>
      <c r="AS135" s="50"/>
      <c r="AT135" s="50">
        <v>42.89</v>
      </c>
      <c r="AU135" s="583"/>
      <c r="AV135" s="250">
        <v>11710.78992151439</v>
      </c>
      <c r="AW135" s="25">
        <v>14613.875276748568</v>
      </c>
      <c r="AX135" s="25">
        <v>17906.955566559096</v>
      </c>
      <c r="AY135" s="25">
        <v>20016.989089418956</v>
      </c>
      <c r="AZ135" s="25">
        <v>20314.838845538728</v>
      </c>
      <c r="BA135" s="25">
        <v>19635.630986733144</v>
      </c>
      <c r="BB135" s="97">
        <v>19066.482262480011</v>
      </c>
      <c r="BC135" s="25"/>
      <c r="BD135" s="25">
        <v>21421</v>
      </c>
      <c r="BE135" s="568"/>
      <c r="BF135" s="250">
        <v>2770.2460429934949</v>
      </c>
      <c r="BG135" s="25">
        <v>4263.1942902999981</v>
      </c>
      <c r="BH135" s="25">
        <v>4718.1290943136355</v>
      </c>
      <c r="BI135" s="25">
        <v>6050.5916300988611</v>
      </c>
      <c r="BJ135" s="25">
        <v>7637.990108195173</v>
      </c>
      <c r="BK135" s="25">
        <v>6411.4603787115611</v>
      </c>
      <c r="BL135" s="25">
        <v>2788.8287488403594</v>
      </c>
      <c r="BM135" s="97"/>
      <c r="BN135" s="25">
        <v>5862</v>
      </c>
      <c r="BO135" s="568"/>
      <c r="BP135" s="221"/>
      <c r="BQ135" s="25">
        <v>8912</v>
      </c>
      <c r="BR135" s="568"/>
      <c r="BS135" s="573"/>
      <c r="BT135" s="261">
        <f t="shared" si="130"/>
        <v>0.2365550113664116</v>
      </c>
      <c r="BU135" s="27">
        <f t="shared" si="131"/>
        <v>0.29172236724114931</v>
      </c>
      <c r="BV135" s="27">
        <f t="shared" si="132"/>
        <v>0.26348024803974235</v>
      </c>
      <c r="BW135" s="27">
        <f t="shared" si="133"/>
        <v>0.30227281451121052</v>
      </c>
      <c r="BX135" s="27">
        <f t="shared" si="134"/>
        <v>0.37598083677993466</v>
      </c>
      <c r="BY135" s="27">
        <f t="shared" si="176"/>
        <v>0.32652173913043475</v>
      </c>
      <c r="BZ135" s="27">
        <f>BL135/BB135</f>
        <v>0.14626865671641789</v>
      </c>
      <c r="CA135" s="98"/>
      <c r="CB135" s="27">
        <f t="shared" si="171"/>
        <v>0.27365669203118437</v>
      </c>
      <c r="CC135" s="28"/>
      <c r="CD135" s="242" t="s">
        <v>107</v>
      </c>
      <c r="CE135" s="29">
        <f>(BU135-BT135)*100</f>
        <v>5.5167355874737698</v>
      </c>
      <c r="CF135" s="29">
        <f t="shared" si="178"/>
        <v>-2.8242119201406957</v>
      </c>
      <c r="CG135" s="29">
        <f t="shared" si="178"/>
        <v>3.8792566471468168</v>
      </c>
      <c r="CH135" s="29">
        <f t="shared" si="178"/>
        <v>7.3708022268724136</v>
      </c>
      <c r="CI135" s="29">
        <f t="shared" si="178"/>
        <v>-4.9459097649499908</v>
      </c>
      <c r="CJ135" s="29">
        <f>(BZ135-BY135)*100</f>
        <v>-18.025308241401685</v>
      </c>
      <c r="CK135" s="99"/>
      <c r="CL135" s="29"/>
      <c r="CM135" s="560">
        <f t="shared" si="100"/>
        <v>-27.365669203118436</v>
      </c>
      <c r="CN135" s="261">
        <f t="shared" si="175"/>
        <v>0</v>
      </c>
      <c r="CO135" s="27">
        <f t="shared" si="175"/>
        <v>0</v>
      </c>
      <c r="CP135" s="27">
        <f t="shared" si="175"/>
        <v>0</v>
      </c>
      <c r="CQ135" s="27">
        <f t="shared" si="175"/>
        <v>0</v>
      </c>
      <c r="CR135" s="27">
        <f>AB135/R135</f>
        <v>0</v>
      </c>
      <c r="CS135" s="98"/>
      <c r="CT135" s="27">
        <f>AD135/T135</f>
        <v>0</v>
      </c>
      <c r="CU135" s="28"/>
      <c r="CV135" s="267"/>
      <c r="CW135" s="27">
        <f>AG135/T135</f>
        <v>0</v>
      </c>
      <c r="CX135" s="28"/>
      <c r="CY135" s="267"/>
      <c r="CZ135" s="27">
        <f>AJ135/T135</f>
        <v>0.2857142857142857</v>
      </c>
      <c r="DA135" s="28"/>
      <c r="DB135" s="267"/>
      <c r="DC135" s="27">
        <f>(AD135+AG135+AJ135)/T135</f>
        <v>0.2857142857142857</v>
      </c>
      <c r="DD135" s="28"/>
      <c r="DE135" s="159"/>
      <c r="DF135" s="159"/>
      <c r="DG135" s="261"/>
      <c r="DH135" s="28" t="s">
        <v>192</v>
      </c>
      <c r="DI135" s="26"/>
      <c r="DJ135" s="171" t="s">
        <v>192</v>
      </c>
      <c r="DK135" s="187"/>
      <c r="DL135" s="165"/>
      <c r="DM135" s="165"/>
      <c r="DN135" s="171"/>
      <c r="DO135" s="187"/>
      <c r="DP135" s="165" t="s">
        <v>192</v>
      </c>
      <c r="DQ135" s="165"/>
      <c r="DR135" s="171" t="s">
        <v>192</v>
      </c>
      <c r="DS135" s="187"/>
      <c r="DT135" s="165"/>
      <c r="DU135" s="165"/>
      <c r="DV135" s="171"/>
    </row>
    <row r="136" spans="1:126" s="11" customFormat="1" x14ac:dyDescent="0.25">
      <c r="A136" s="10"/>
      <c r="B136" s="147" t="s">
        <v>85</v>
      </c>
      <c r="C136" s="36">
        <v>4</v>
      </c>
      <c r="D136" s="37">
        <v>4</v>
      </c>
      <c r="E136" s="37">
        <v>4</v>
      </c>
      <c r="F136" s="37">
        <v>3</v>
      </c>
      <c r="G136" s="37">
        <v>2</v>
      </c>
      <c r="H136" s="76"/>
      <c r="I136" s="37">
        <v>0</v>
      </c>
      <c r="J136" s="38"/>
      <c r="K136" s="239"/>
      <c r="L136" s="37">
        <v>10</v>
      </c>
      <c r="M136" s="38"/>
      <c r="N136" s="195">
        <v>4</v>
      </c>
      <c r="O136" s="37">
        <v>4</v>
      </c>
      <c r="P136" s="37">
        <v>4</v>
      </c>
      <c r="Q136" s="37">
        <v>38</v>
      </c>
      <c r="R136" s="37">
        <v>40</v>
      </c>
      <c r="S136" s="76"/>
      <c r="T136" s="37">
        <v>39</v>
      </c>
      <c r="U136" s="38"/>
      <c r="V136" s="195">
        <v>0</v>
      </c>
      <c r="W136" s="37">
        <v>0</v>
      </c>
      <c r="X136" s="37">
        <v>0</v>
      </c>
      <c r="Y136" s="37">
        <v>0</v>
      </c>
      <c r="Z136" s="37">
        <v>0</v>
      </c>
      <c r="AA136" s="37">
        <v>0</v>
      </c>
      <c r="AB136" s="37">
        <v>0</v>
      </c>
      <c r="AC136" s="76"/>
      <c r="AD136" s="37">
        <v>0</v>
      </c>
      <c r="AE136" s="38"/>
      <c r="AF136" s="239"/>
      <c r="AG136" s="37">
        <v>6</v>
      </c>
      <c r="AH136" s="38"/>
      <c r="AI136" s="239"/>
      <c r="AJ136" s="37">
        <v>6</v>
      </c>
      <c r="AK136" s="38"/>
      <c r="AL136" s="248"/>
      <c r="AM136" s="39">
        <v>25.327118229264492</v>
      </c>
      <c r="AN136" s="39">
        <v>38.047592216322045</v>
      </c>
      <c r="AO136" s="39">
        <v>45.275781014336857</v>
      </c>
      <c r="AP136" s="39">
        <v>45.275781014336857</v>
      </c>
      <c r="AQ136" s="39">
        <v>45.275781014336857</v>
      </c>
      <c r="AR136" s="78">
        <v>45.275781014336857</v>
      </c>
      <c r="AS136" s="39"/>
      <c r="AT136" s="39">
        <v>50.88</v>
      </c>
      <c r="AU136" s="587"/>
      <c r="AV136" s="252"/>
      <c r="AW136" s="226">
        <v>11811.258900063176</v>
      </c>
      <c r="AX136" s="226">
        <v>13460.367328586633</v>
      </c>
      <c r="AY136" s="226">
        <v>21556.507931087472</v>
      </c>
      <c r="AZ136" s="226">
        <v>23137.318512700553</v>
      </c>
      <c r="BA136" s="226">
        <v>80907.336896204346</v>
      </c>
      <c r="BB136" s="108">
        <v>53124.341921787585</v>
      </c>
      <c r="BC136" s="226"/>
      <c r="BD136" s="226">
        <v>65642</v>
      </c>
      <c r="BE136" s="567"/>
      <c r="BF136" s="252"/>
      <c r="BG136" s="226">
        <v>3781.9932726620796</v>
      </c>
      <c r="BH136" s="226">
        <v>2273.7491533912726</v>
      </c>
      <c r="BI136" s="226">
        <v>3552.9109111501925</v>
      </c>
      <c r="BJ136" s="226">
        <v>5887.8435523986773</v>
      </c>
      <c r="BK136" s="226">
        <v>9607.2304653929114</v>
      </c>
      <c r="BL136" s="226">
        <v>11587.868025793821</v>
      </c>
      <c r="BM136" s="108"/>
      <c r="BN136" s="226">
        <v>5130</v>
      </c>
      <c r="BO136" s="567"/>
      <c r="BP136" s="257"/>
      <c r="BQ136" s="226">
        <v>20060</v>
      </c>
      <c r="BR136" s="567"/>
      <c r="BS136" s="572"/>
      <c r="BT136" s="263"/>
      <c r="BU136" s="41">
        <f t="shared" si="131"/>
        <v>0.32020238525478856</v>
      </c>
      <c r="BV136" s="41">
        <f t="shared" si="132"/>
        <v>0.16892177589852006</v>
      </c>
      <c r="BW136" s="41">
        <f t="shared" si="133"/>
        <v>0.16481848184818482</v>
      </c>
      <c r="BX136" s="41">
        <f t="shared" si="134"/>
        <v>0.25447389459442837</v>
      </c>
      <c r="BY136" s="41">
        <f t="shared" si="176"/>
        <v>0.11874362491646442</v>
      </c>
      <c r="BZ136" s="41">
        <f>BL136/BB136</f>
        <v>0.21812727662309836</v>
      </c>
      <c r="CA136" s="103"/>
      <c r="CB136" s="41">
        <f t="shared" si="171"/>
        <v>7.8151183693367057E-2</v>
      </c>
      <c r="CC136" s="42"/>
      <c r="CD136" s="195" t="s">
        <v>107</v>
      </c>
      <c r="CE136" s="43"/>
      <c r="CF136" s="43">
        <f t="shared" si="178"/>
        <v>-15.12806093562685</v>
      </c>
      <c r="CG136" s="43">
        <f t="shared" si="178"/>
        <v>-0.41032940503352433</v>
      </c>
      <c r="CH136" s="43">
        <f t="shared" si="178"/>
        <v>8.9655412746243552</v>
      </c>
      <c r="CI136" s="43">
        <f t="shared" si="178"/>
        <v>-13.573026967796395</v>
      </c>
      <c r="CJ136" s="43">
        <f>(BZ136-BY136)*100</f>
        <v>9.9383651706633938</v>
      </c>
      <c r="CK136" s="110"/>
      <c r="CL136" s="43"/>
      <c r="CM136" s="562">
        <f t="shared" ref="CM136:CM199" si="179">(CC136-CB136)*100</f>
        <v>-7.8151183693367061</v>
      </c>
      <c r="CN136" s="263">
        <f t="shared" si="175"/>
        <v>0</v>
      </c>
      <c r="CO136" s="41">
        <f t="shared" si="175"/>
        <v>0</v>
      </c>
      <c r="CP136" s="41">
        <f t="shared" si="175"/>
        <v>0</v>
      </c>
      <c r="CQ136" s="41">
        <f t="shared" si="175"/>
        <v>0</v>
      </c>
      <c r="CR136" s="41">
        <f>AB136/R136</f>
        <v>0</v>
      </c>
      <c r="CS136" s="103"/>
      <c r="CT136" s="41">
        <f>AD136/T136</f>
        <v>0</v>
      </c>
      <c r="CU136" s="42"/>
      <c r="CV136" s="269"/>
      <c r="CW136" s="41">
        <f>AG136/T136</f>
        <v>0.15384615384615385</v>
      </c>
      <c r="CX136" s="42"/>
      <c r="CY136" s="269"/>
      <c r="CZ136" s="41">
        <f>AJ136/T136</f>
        <v>0.15384615384615385</v>
      </c>
      <c r="DA136" s="42"/>
      <c r="DB136" s="269"/>
      <c r="DC136" s="41">
        <f>(AD136+AG136+AJ136)/T136</f>
        <v>0.30769230769230771</v>
      </c>
      <c r="DD136" s="42"/>
      <c r="DE136" s="549"/>
      <c r="DF136" s="549"/>
      <c r="DG136" s="263"/>
      <c r="DH136" s="42" t="s">
        <v>192</v>
      </c>
      <c r="DI136" s="140"/>
      <c r="DJ136" s="173" t="s">
        <v>192</v>
      </c>
      <c r="DK136" s="189"/>
      <c r="DL136" s="94"/>
      <c r="DM136" s="94"/>
      <c r="DN136" s="173"/>
      <c r="DO136" s="189"/>
      <c r="DP136" s="94" t="s">
        <v>192</v>
      </c>
      <c r="DQ136" s="94"/>
      <c r="DR136" s="173" t="s">
        <v>192</v>
      </c>
      <c r="DS136" s="189"/>
      <c r="DT136" s="94"/>
      <c r="DU136" s="94"/>
      <c r="DV136" s="173"/>
    </row>
    <row r="137" spans="1:126" s="11" customFormat="1" x14ac:dyDescent="0.25">
      <c r="A137" s="10"/>
      <c r="B137" s="147" t="s">
        <v>149</v>
      </c>
      <c r="C137" s="36"/>
      <c r="D137" s="37"/>
      <c r="E137" s="37"/>
      <c r="F137" s="37">
        <v>0</v>
      </c>
      <c r="G137" s="37"/>
      <c r="H137" s="76"/>
      <c r="I137" s="37">
        <v>0</v>
      </c>
      <c r="J137" s="38"/>
      <c r="K137" s="239"/>
      <c r="L137" s="37">
        <v>7</v>
      </c>
      <c r="M137" s="38"/>
      <c r="N137" s="195"/>
      <c r="O137" s="37"/>
      <c r="P137" s="37"/>
      <c r="Q137" s="37">
        <v>36</v>
      </c>
      <c r="R137" s="37"/>
      <c r="S137" s="76"/>
      <c r="T137" s="37">
        <v>62</v>
      </c>
      <c r="U137" s="38"/>
      <c r="V137" s="195"/>
      <c r="W137" s="37"/>
      <c r="X137" s="37"/>
      <c r="Y137" s="37"/>
      <c r="Z137" s="37"/>
      <c r="AA137" s="37">
        <v>0</v>
      </c>
      <c r="AB137" s="37"/>
      <c r="AC137" s="76"/>
      <c r="AD137" s="37">
        <v>6</v>
      </c>
      <c r="AE137" s="38"/>
      <c r="AF137" s="239"/>
      <c r="AG137" s="37">
        <v>0</v>
      </c>
      <c r="AH137" s="38"/>
      <c r="AI137" s="239"/>
      <c r="AJ137" s="37">
        <v>9</v>
      </c>
      <c r="AK137" s="38"/>
      <c r="AL137" s="248"/>
      <c r="AM137" s="39"/>
      <c r="AN137" s="39"/>
      <c r="AO137" s="39"/>
      <c r="AP137" s="39"/>
      <c r="AQ137" s="39"/>
      <c r="AR137" s="78"/>
      <c r="AS137" s="39"/>
      <c r="AT137" s="39">
        <v>50.16</v>
      </c>
      <c r="AU137" s="587"/>
      <c r="AV137" s="252"/>
      <c r="AW137" s="226"/>
      <c r="AX137" s="226"/>
      <c r="AY137" s="226"/>
      <c r="AZ137" s="226"/>
      <c r="BA137" s="226">
        <v>48744.742488659715</v>
      </c>
      <c r="BB137" s="108"/>
      <c r="BC137" s="226"/>
      <c r="BD137" s="226">
        <v>64261.14</v>
      </c>
      <c r="BE137" s="567"/>
      <c r="BF137" s="252"/>
      <c r="BG137" s="226"/>
      <c r="BH137" s="226"/>
      <c r="BI137" s="226"/>
      <c r="BJ137" s="226"/>
      <c r="BK137" s="226">
        <v>8063.4145508562842</v>
      </c>
      <c r="BL137" s="226"/>
      <c r="BM137" s="108"/>
      <c r="BN137" s="226">
        <v>16440.84</v>
      </c>
      <c r="BO137" s="567"/>
      <c r="BP137" s="257"/>
      <c r="BQ137" s="226">
        <v>47818.05</v>
      </c>
      <c r="BR137" s="567"/>
      <c r="BS137" s="572"/>
      <c r="BT137" s="263"/>
      <c r="BU137" s="41"/>
      <c r="BV137" s="41"/>
      <c r="BW137" s="41"/>
      <c r="BX137" s="41"/>
      <c r="BY137" s="41">
        <f t="shared" si="176"/>
        <v>0.16542121548251501</v>
      </c>
      <c r="BZ137" s="41"/>
      <c r="CA137" s="103"/>
      <c r="CB137" s="41">
        <f t="shared" si="171"/>
        <v>0.25584420070979136</v>
      </c>
      <c r="CC137" s="42"/>
      <c r="CD137" s="195"/>
      <c r="CE137" s="43"/>
      <c r="CF137" s="43"/>
      <c r="CG137" s="43"/>
      <c r="CH137" s="43"/>
      <c r="CI137" s="43"/>
      <c r="CJ137" s="43"/>
      <c r="CK137" s="110"/>
      <c r="CL137" s="43"/>
      <c r="CM137" s="562">
        <f t="shared" si="179"/>
        <v>-25.584420070979135</v>
      </c>
      <c r="CN137" s="263"/>
      <c r="CO137" s="41"/>
      <c r="CP137" s="41"/>
      <c r="CQ137" s="41">
        <f>AA137/Q137</f>
        <v>0</v>
      </c>
      <c r="CR137" s="41"/>
      <c r="CS137" s="103"/>
      <c r="CT137" s="41">
        <f>AD137/T137</f>
        <v>9.6774193548387094E-2</v>
      </c>
      <c r="CU137" s="42"/>
      <c r="CV137" s="269"/>
      <c r="CW137" s="41">
        <f>AG137/T137</f>
        <v>0</v>
      </c>
      <c r="CX137" s="42"/>
      <c r="CY137" s="269"/>
      <c r="CZ137" s="41">
        <f>AJ137/T137</f>
        <v>0.14516129032258066</v>
      </c>
      <c r="DA137" s="42"/>
      <c r="DB137" s="269"/>
      <c r="DC137" s="41">
        <f>(AD137+AG137+AJ137)/T137</f>
        <v>0.24193548387096775</v>
      </c>
      <c r="DD137" s="42"/>
      <c r="DE137" s="549"/>
      <c r="DF137" s="549"/>
      <c r="DG137" s="263"/>
      <c r="DH137" s="42" t="s">
        <v>192</v>
      </c>
      <c r="DI137" s="140"/>
      <c r="DJ137" s="173"/>
      <c r="DK137" s="189"/>
      <c r="DL137" s="94"/>
      <c r="DM137" s="94"/>
      <c r="DN137" s="173"/>
      <c r="DO137" s="189" t="s">
        <v>192</v>
      </c>
      <c r="DP137" s="94"/>
      <c r="DQ137" s="94"/>
      <c r="DR137" s="173" t="s">
        <v>192</v>
      </c>
      <c r="DS137" s="189"/>
      <c r="DT137" s="94"/>
      <c r="DU137" s="94"/>
      <c r="DV137" s="173"/>
    </row>
    <row r="138" spans="1:126" s="11" customFormat="1" x14ac:dyDescent="0.25">
      <c r="A138" s="10"/>
      <c r="B138" s="35" t="s">
        <v>148</v>
      </c>
      <c r="C138" s="36"/>
      <c r="D138" s="37"/>
      <c r="E138" s="37"/>
      <c r="F138" s="37">
        <v>0</v>
      </c>
      <c r="G138" s="37"/>
      <c r="H138" s="76"/>
      <c r="I138" s="37">
        <v>0</v>
      </c>
      <c r="J138" s="38"/>
      <c r="K138" s="239"/>
      <c r="L138" s="37">
        <v>22</v>
      </c>
      <c r="M138" s="38"/>
      <c r="N138" s="195"/>
      <c r="O138" s="37"/>
      <c r="P138" s="37"/>
      <c r="Q138" s="37">
        <v>68</v>
      </c>
      <c r="R138" s="37"/>
      <c r="S138" s="76"/>
      <c r="T138" s="37">
        <v>61</v>
      </c>
      <c r="U138" s="38"/>
      <c r="V138" s="195"/>
      <c r="W138" s="37"/>
      <c r="X138" s="37"/>
      <c r="Y138" s="37"/>
      <c r="Z138" s="37"/>
      <c r="AA138" s="37">
        <v>25</v>
      </c>
      <c r="AB138" s="37"/>
      <c r="AC138" s="76"/>
      <c r="AD138" s="37">
        <v>0</v>
      </c>
      <c r="AE138" s="38"/>
      <c r="AF138" s="239"/>
      <c r="AG138" s="37">
        <v>9</v>
      </c>
      <c r="AH138" s="38"/>
      <c r="AI138" s="239"/>
      <c r="AJ138" s="37">
        <v>2</v>
      </c>
      <c r="AK138" s="38"/>
      <c r="AL138" s="248"/>
      <c r="AM138" s="37"/>
      <c r="AN138" s="39"/>
      <c r="AO138" s="39"/>
      <c r="AP138" s="39"/>
      <c r="AQ138" s="39"/>
      <c r="AR138" s="78"/>
      <c r="AS138" s="39"/>
      <c r="AT138" s="39">
        <v>49.52</v>
      </c>
      <c r="AU138" s="587"/>
      <c r="AV138" s="252"/>
      <c r="AW138" s="226"/>
      <c r="AX138" s="226"/>
      <c r="AY138" s="226"/>
      <c r="AZ138" s="226"/>
      <c r="BA138" s="226">
        <v>119182.58860222765</v>
      </c>
      <c r="BB138" s="108"/>
      <c r="BC138" s="226"/>
      <c r="BD138" s="226">
        <v>101621</v>
      </c>
      <c r="BE138" s="567"/>
      <c r="BF138" s="252"/>
      <c r="BG138" s="226"/>
      <c r="BH138" s="226"/>
      <c r="BI138" s="226"/>
      <c r="BJ138" s="226"/>
      <c r="BK138" s="226">
        <v>2665.0389013153026</v>
      </c>
      <c r="BL138" s="226"/>
      <c r="BM138" s="108"/>
      <c r="BN138" s="226">
        <v>8146</v>
      </c>
      <c r="BO138" s="567"/>
      <c r="BP138" s="257"/>
      <c r="BQ138" s="226">
        <v>40956</v>
      </c>
      <c r="BR138" s="567"/>
      <c r="BS138" s="572"/>
      <c r="BT138" s="263"/>
      <c r="BU138" s="41"/>
      <c r="BV138" s="41"/>
      <c r="BW138" s="41"/>
      <c r="BX138" s="41"/>
      <c r="BY138" s="41">
        <f t="shared" si="176"/>
        <v>2.2360975143859981E-2</v>
      </c>
      <c r="BZ138" s="41"/>
      <c r="CA138" s="103"/>
      <c r="CB138" s="41">
        <f t="shared" si="171"/>
        <v>8.0160596727054445E-2</v>
      </c>
      <c r="CC138" s="42"/>
      <c r="CD138" s="195"/>
      <c r="CE138" s="43"/>
      <c r="CF138" s="43"/>
      <c r="CG138" s="43"/>
      <c r="CH138" s="43"/>
      <c r="CI138" s="43"/>
      <c r="CJ138" s="43"/>
      <c r="CK138" s="110"/>
      <c r="CL138" s="43"/>
      <c r="CM138" s="562">
        <f t="shared" si="179"/>
        <v>-8.0160596727054454</v>
      </c>
      <c r="CN138" s="263"/>
      <c r="CO138" s="41"/>
      <c r="CP138" s="41"/>
      <c r="CQ138" s="41">
        <f>AA138/Q138</f>
        <v>0.36764705882352944</v>
      </c>
      <c r="CR138" s="41"/>
      <c r="CS138" s="103"/>
      <c r="CT138" s="41">
        <f>AD138/T138</f>
        <v>0</v>
      </c>
      <c r="CU138" s="42"/>
      <c r="CV138" s="269"/>
      <c r="CW138" s="41">
        <f>AG138/T138</f>
        <v>0.14754098360655737</v>
      </c>
      <c r="CX138" s="42"/>
      <c r="CY138" s="269"/>
      <c r="CZ138" s="41">
        <f>AJ138/T138</f>
        <v>3.2786885245901641E-2</v>
      </c>
      <c r="DA138" s="42"/>
      <c r="DB138" s="269"/>
      <c r="DC138" s="41">
        <f>(AD138+AG138+AJ138)/T138</f>
        <v>0.18032786885245902</v>
      </c>
      <c r="DD138" s="42"/>
      <c r="DE138" s="549"/>
      <c r="DF138" s="549"/>
      <c r="DG138" s="263"/>
      <c r="DH138" s="42" t="s">
        <v>192</v>
      </c>
      <c r="DI138" s="140"/>
      <c r="DJ138" s="173"/>
      <c r="DK138" s="189"/>
      <c r="DL138" s="94"/>
      <c r="DM138" s="94"/>
      <c r="DN138" s="173"/>
      <c r="DO138" s="189"/>
      <c r="DP138" s="94" t="s">
        <v>192</v>
      </c>
      <c r="DQ138" s="94"/>
      <c r="DR138" s="173" t="s">
        <v>192</v>
      </c>
      <c r="DS138" s="189"/>
      <c r="DT138" s="94"/>
      <c r="DU138" s="94"/>
      <c r="DV138" s="173"/>
    </row>
    <row r="139" spans="1:126" s="11" customFormat="1" x14ac:dyDescent="0.25">
      <c r="A139" s="10"/>
      <c r="B139" s="35" t="s">
        <v>84</v>
      </c>
      <c r="C139" s="36">
        <v>0</v>
      </c>
      <c r="D139" s="37">
        <v>0</v>
      </c>
      <c r="E139" s="37">
        <v>0</v>
      </c>
      <c r="F139" s="37">
        <v>0</v>
      </c>
      <c r="G139" s="37">
        <v>0</v>
      </c>
      <c r="H139" s="76"/>
      <c r="I139" s="37"/>
      <c r="J139" s="38"/>
      <c r="K139" s="239"/>
      <c r="L139" s="37"/>
      <c r="M139" s="38"/>
      <c r="N139" s="195">
        <v>48</v>
      </c>
      <c r="O139" s="37">
        <v>61</v>
      </c>
      <c r="P139" s="37">
        <v>53</v>
      </c>
      <c r="Q139" s="37">
        <v>73</v>
      </c>
      <c r="R139" s="37">
        <v>71</v>
      </c>
      <c r="S139" s="76"/>
      <c r="T139" s="37"/>
      <c r="U139" s="38"/>
      <c r="V139" s="195"/>
      <c r="W139" s="37"/>
      <c r="X139" s="37"/>
      <c r="Y139" s="37"/>
      <c r="Z139" s="37"/>
      <c r="AA139" s="37">
        <v>0</v>
      </c>
      <c r="AB139" s="37">
        <v>0</v>
      </c>
      <c r="AC139" s="76"/>
      <c r="AD139" s="37"/>
      <c r="AE139" s="38"/>
      <c r="AF139" s="239"/>
      <c r="AG139" s="37"/>
      <c r="AH139" s="38"/>
      <c r="AI139" s="239"/>
      <c r="AJ139" s="37"/>
      <c r="AK139" s="38"/>
      <c r="AL139" s="248" t="s">
        <v>278</v>
      </c>
      <c r="AM139" s="37" t="s">
        <v>280</v>
      </c>
      <c r="AN139" s="39" t="s">
        <v>299</v>
      </c>
      <c r="AO139" s="39" t="s">
        <v>299</v>
      </c>
      <c r="AP139" s="39" t="s">
        <v>299</v>
      </c>
      <c r="AQ139" s="39" t="s">
        <v>299</v>
      </c>
      <c r="AR139" s="76" t="s">
        <v>299</v>
      </c>
      <c r="AS139" s="37"/>
      <c r="AT139" s="37"/>
      <c r="AU139" s="38"/>
      <c r="AV139" s="252">
        <v>26337.357214813805</v>
      </c>
      <c r="AW139" s="226">
        <v>31767.036044188706</v>
      </c>
      <c r="AX139" s="226">
        <v>47525.341346947374</v>
      </c>
      <c r="AY139" s="226">
        <v>48998.013670952358</v>
      </c>
      <c r="AZ139" s="226">
        <v>50603.013073346199</v>
      </c>
      <c r="BA139" s="226">
        <v>55560.298461591003</v>
      </c>
      <c r="BB139" s="108">
        <v>47476.963705385853</v>
      </c>
      <c r="BC139" s="226"/>
      <c r="BD139" s="226"/>
      <c r="BE139" s="567"/>
      <c r="BF139" s="252">
        <v>3631.1688607349988</v>
      </c>
      <c r="BG139" s="226">
        <v>3803.3363498215722</v>
      </c>
      <c r="BH139" s="226">
        <v>5623.1893956209697</v>
      </c>
      <c r="BI139" s="226">
        <v>10170.687702403515</v>
      </c>
      <c r="BJ139" s="226">
        <v>18648.157950153956</v>
      </c>
      <c r="BK139" s="226">
        <v>17489.940296298828</v>
      </c>
      <c r="BL139" s="226">
        <v>11725.886591425206</v>
      </c>
      <c r="BM139" s="108"/>
      <c r="BN139" s="226"/>
      <c r="BO139" s="567"/>
      <c r="BP139" s="257"/>
      <c r="BQ139" s="226"/>
      <c r="BR139" s="567"/>
      <c r="BS139" s="572"/>
      <c r="BT139" s="263">
        <f t="shared" si="130"/>
        <v>0.13787142085359266</v>
      </c>
      <c r="BU139" s="41">
        <f t="shared" si="131"/>
        <v>0.11972588013974739</v>
      </c>
      <c r="BV139" s="41">
        <f t="shared" si="132"/>
        <v>0.11831981078410825</v>
      </c>
      <c r="BW139" s="41">
        <f t="shared" si="133"/>
        <v>0.20757346962481124</v>
      </c>
      <c r="BX139" s="41">
        <f t="shared" si="134"/>
        <v>0.36851872680238446</v>
      </c>
      <c r="BY139" s="41">
        <f t="shared" si="176"/>
        <v>0.31479205080926043</v>
      </c>
      <c r="BZ139" s="41">
        <f>BL139/BB139</f>
        <v>0.24698054964485872</v>
      </c>
      <c r="CA139" s="103"/>
      <c r="CB139" s="41"/>
      <c r="CC139" s="42"/>
      <c r="CD139" s="195" t="s">
        <v>107</v>
      </c>
      <c r="CE139" s="43">
        <f t="shared" ref="CE139:CJ141" si="180">(BU139-BT139)*100</f>
        <v>-1.8145540713845276</v>
      </c>
      <c r="CF139" s="43">
        <f t="shared" si="180"/>
        <v>-0.1406069355639139</v>
      </c>
      <c r="CG139" s="43">
        <f t="shared" si="180"/>
        <v>8.925365884070299</v>
      </c>
      <c r="CH139" s="43">
        <f t="shared" si="180"/>
        <v>16.094525717757321</v>
      </c>
      <c r="CI139" s="43">
        <f t="shared" si="180"/>
        <v>-5.3726675993124031</v>
      </c>
      <c r="CJ139" s="43">
        <f t="shared" si="180"/>
        <v>-6.7811501164401715</v>
      </c>
      <c r="CK139" s="110"/>
      <c r="CL139" s="43"/>
      <c r="CM139" s="562">
        <f t="shared" si="179"/>
        <v>0</v>
      </c>
      <c r="CN139" s="263">
        <f t="shared" ref="CN139:CP142" si="181">X139/N139</f>
        <v>0</v>
      </c>
      <c r="CO139" s="41">
        <f t="shared" si="181"/>
        <v>0</v>
      </c>
      <c r="CP139" s="41">
        <f t="shared" si="181"/>
        <v>0</v>
      </c>
      <c r="CQ139" s="41">
        <f>AA139/Q139</f>
        <v>0</v>
      </c>
      <c r="CR139" s="41">
        <f>AB139/R139</f>
        <v>0</v>
      </c>
      <c r="CS139" s="103"/>
      <c r="CT139" s="41"/>
      <c r="CU139" s="42"/>
      <c r="CV139" s="269"/>
      <c r="CW139" s="41"/>
      <c r="CX139" s="42"/>
      <c r="CY139" s="269"/>
      <c r="CZ139" s="41"/>
      <c r="DA139" s="42"/>
      <c r="DB139" s="269"/>
      <c r="DC139" s="41"/>
      <c r="DD139" s="42"/>
      <c r="DE139" s="549"/>
      <c r="DF139" s="549"/>
      <c r="DG139" s="263"/>
      <c r="DH139" s="42" t="s">
        <v>192</v>
      </c>
      <c r="DI139" s="140"/>
      <c r="DJ139" s="173" t="s">
        <v>192</v>
      </c>
      <c r="DK139" s="189"/>
      <c r="DL139" s="94"/>
      <c r="DM139" s="94"/>
      <c r="DN139" s="173"/>
      <c r="DO139" s="189"/>
      <c r="DP139" s="94"/>
      <c r="DQ139" s="94"/>
      <c r="DR139" s="173"/>
      <c r="DS139" s="189"/>
      <c r="DT139" s="94"/>
      <c r="DU139" s="94"/>
      <c r="DV139" s="173"/>
    </row>
    <row r="140" spans="1:126" s="6" customFormat="1" x14ac:dyDescent="0.25">
      <c r="A140" s="327">
        <v>67</v>
      </c>
      <c r="B140" s="14" t="s">
        <v>207</v>
      </c>
      <c r="C140" s="2">
        <v>4</v>
      </c>
      <c r="D140" s="3">
        <v>3</v>
      </c>
      <c r="E140" s="3">
        <v>3</v>
      </c>
      <c r="F140" s="3">
        <v>3</v>
      </c>
      <c r="G140" s="3">
        <v>3</v>
      </c>
      <c r="H140" s="75">
        <v>3</v>
      </c>
      <c r="I140" s="3">
        <v>3</v>
      </c>
      <c r="J140" s="4">
        <v>3</v>
      </c>
      <c r="K140" s="238">
        <v>100</v>
      </c>
      <c r="L140" s="3">
        <v>100</v>
      </c>
      <c r="M140" s="4">
        <v>100</v>
      </c>
      <c r="N140" s="194">
        <v>116</v>
      </c>
      <c r="O140" s="3">
        <v>596</v>
      </c>
      <c r="P140" s="3">
        <v>483</v>
      </c>
      <c r="Q140" s="3">
        <v>1815</v>
      </c>
      <c r="R140" s="3">
        <v>1820</v>
      </c>
      <c r="S140" s="75">
        <v>2108</v>
      </c>
      <c r="T140" s="3">
        <v>1850</v>
      </c>
      <c r="U140" s="4">
        <v>1656</v>
      </c>
      <c r="V140" s="194">
        <v>76</v>
      </c>
      <c r="W140" s="3">
        <v>63</v>
      </c>
      <c r="X140" s="3">
        <v>94</v>
      </c>
      <c r="Y140" s="3">
        <v>136</v>
      </c>
      <c r="Z140" s="3">
        <v>79</v>
      </c>
      <c r="AA140" s="3">
        <v>68</v>
      </c>
      <c r="AB140" s="3">
        <v>74</v>
      </c>
      <c r="AC140" s="75">
        <v>87</v>
      </c>
      <c r="AD140" s="3">
        <v>102</v>
      </c>
      <c r="AE140" s="4">
        <v>89</v>
      </c>
      <c r="AF140" s="238">
        <v>151</v>
      </c>
      <c r="AG140" s="3">
        <v>56</v>
      </c>
      <c r="AH140" s="4">
        <v>49</v>
      </c>
      <c r="AI140" s="238">
        <v>79</v>
      </c>
      <c r="AJ140" s="3">
        <v>119</v>
      </c>
      <c r="AK140" s="4">
        <v>102</v>
      </c>
      <c r="AL140" s="247">
        <v>48.363412843410117</v>
      </c>
      <c r="AM140" s="30">
        <v>50.590207227050499</v>
      </c>
      <c r="AN140" s="30">
        <v>52.501124068730398</v>
      </c>
      <c r="AO140" s="30">
        <v>62.094125816016984</v>
      </c>
      <c r="AP140" s="30">
        <v>61.633115349371941</v>
      </c>
      <c r="AQ140" s="30">
        <v>64.071917632796627</v>
      </c>
      <c r="AR140" s="79">
        <v>67.344522797252154</v>
      </c>
      <c r="AS140" s="30">
        <v>70.773643860877286</v>
      </c>
      <c r="AT140" s="30">
        <v>64.650000000000006</v>
      </c>
      <c r="AU140" s="584">
        <v>58.64</v>
      </c>
      <c r="AV140" s="251">
        <v>1458721.0659017309</v>
      </c>
      <c r="AW140" s="16">
        <v>1413085.2983193039</v>
      </c>
      <c r="AX140" s="16">
        <v>1843307.6647258697</v>
      </c>
      <c r="AY140" s="16">
        <v>2558085.8959254641</v>
      </c>
      <c r="AZ140" s="16">
        <v>2494766.6774804923</v>
      </c>
      <c r="BA140" s="16">
        <v>2874773.0519462042</v>
      </c>
      <c r="BB140" s="117">
        <v>2986220.9093858316</v>
      </c>
      <c r="BC140" s="16">
        <v>3303222.5200767214</v>
      </c>
      <c r="BD140" s="16">
        <v>2619580</v>
      </c>
      <c r="BE140" s="578">
        <v>2426178</v>
      </c>
      <c r="BF140" s="251">
        <v>49520.207625454612</v>
      </c>
      <c r="BG140" s="16">
        <v>37893.922060773701</v>
      </c>
      <c r="BH140" s="16">
        <v>22569.592660258051</v>
      </c>
      <c r="BI140" s="16">
        <v>159653.33151205743</v>
      </c>
      <c r="BJ140" s="16">
        <v>210825.49330965674</v>
      </c>
      <c r="BK140" s="16">
        <v>372938.97018229833</v>
      </c>
      <c r="BL140" s="16">
        <v>165152.73106015334</v>
      </c>
      <c r="BM140" s="117">
        <v>241370.28246851184</v>
      </c>
      <c r="BN140" s="16">
        <v>104438</v>
      </c>
      <c r="BO140" s="578">
        <v>38210.35</v>
      </c>
      <c r="BP140" s="256">
        <v>1031109.6692676763</v>
      </c>
      <c r="BQ140" s="16">
        <v>923894</v>
      </c>
      <c r="BR140" s="578">
        <v>868977</v>
      </c>
      <c r="BS140" s="571">
        <f t="shared" ref="BS140:BS196" si="182">(BR140-BQ140)/BQ140</f>
        <v>-5.9440801650405779E-2</v>
      </c>
      <c r="BT140" s="262">
        <f t="shared" si="130"/>
        <v>3.3947688000819355E-2</v>
      </c>
      <c r="BU140" s="32">
        <f t="shared" si="131"/>
        <v>2.6816443498381869E-2</v>
      </c>
      <c r="BV140" s="32">
        <f t="shared" si="132"/>
        <v>1.224407248565015E-2</v>
      </c>
      <c r="BW140" s="32">
        <f t="shared" si="133"/>
        <v>6.2411247318299314E-2</v>
      </c>
      <c r="BX140" s="32">
        <f t="shared" si="134"/>
        <v>8.4507098484485538E-2</v>
      </c>
      <c r="BY140" s="32">
        <f t="shared" si="176"/>
        <v>0.12972814321110351</v>
      </c>
      <c r="BZ140" s="32">
        <f>BL140/BB140</f>
        <v>5.530492755611971E-2</v>
      </c>
      <c r="CA140" s="118">
        <f>BM140/BC140</f>
        <v>7.3071154305071079E-2</v>
      </c>
      <c r="CB140" s="32">
        <f t="shared" si="171"/>
        <v>3.9868223150276001E-2</v>
      </c>
      <c r="CC140" s="33">
        <f t="shared" ref="CC140:CC203" si="183">BO140/BE140</f>
        <v>1.5749194824122549E-2</v>
      </c>
      <c r="CD140" s="194" t="s">
        <v>107</v>
      </c>
      <c r="CE140" s="34">
        <f t="shared" si="180"/>
        <v>-0.7131244502437486</v>
      </c>
      <c r="CF140" s="34">
        <f t="shared" si="180"/>
        <v>-1.457237101273172</v>
      </c>
      <c r="CG140" s="34">
        <f t="shared" si="180"/>
        <v>5.0167174832649168</v>
      </c>
      <c r="CH140" s="34">
        <f t="shared" si="180"/>
        <v>2.2095851166186224</v>
      </c>
      <c r="CI140" s="34">
        <f t="shared" si="180"/>
        <v>4.5221044726617974</v>
      </c>
      <c r="CJ140" s="34">
        <f t="shared" si="180"/>
        <v>-7.4423215654983803</v>
      </c>
      <c r="CK140" s="119">
        <f>(CA140-BZ140)*100</f>
        <v>1.7766226748951368</v>
      </c>
      <c r="CL140" s="34">
        <f t="shared" si="139"/>
        <v>-3.3202931154795077</v>
      </c>
      <c r="CM140" s="561">
        <f t="shared" si="179"/>
        <v>-2.4119028326153451</v>
      </c>
      <c r="CN140" s="262">
        <f t="shared" si="181"/>
        <v>0.81034482758620685</v>
      </c>
      <c r="CO140" s="32">
        <f t="shared" si="181"/>
        <v>0.22818791946308725</v>
      </c>
      <c r="CP140" s="32">
        <f t="shared" si="181"/>
        <v>0.16356107660455488</v>
      </c>
      <c r="CQ140" s="32">
        <f>AA140/Q140</f>
        <v>3.7465564738292011E-2</v>
      </c>
      <c r="CR140" s="32">
        <f>AB140/R140</f>
        <v>4.0659340659340661E-2</v>
      </c>
      <c r="CS140" s="118">
        <f>AC140/S140</f>
        <v>4.1271347248576853E-2</v>
      </c>
      <c r="CT140" s="32">
        <f>AD140/T140</f>
        <v>5.5135135135135134E-2</v>
      </c>
      <c r="CU140" s="33">
        <f t="shared" ref="CU140:CU196" si="184">AE140/U140</f>
        <v>5.3743961352657008E-2</v>
      </c>
      <c r="CV140" s="268">
        <f>AF140/S140</f>
        <v>7.1631878557874756E-2</v>
      </c>
      <c r="CW140" s="32">
        <f>AG140/T140</f>
        <v>3.027027027027027E-2</v>
      </c>
      <c r="CX140" s="33">
        <f t="shared" ref="CX140:CX196" si="185">AH140/U140</f>
        <v>2.9589371980676328E-2</v>
      </c>
      <c r="CY140" s="268">
        <f>AI140/S140</f>
        <v>3.747628083491461E-2</v>
      </c>
      <c r="CZ140" s="32">
        <f>AJ140/T140</f>
        <v>6.432432432432432E-2</v>
      </c>
      <c r="DA140" s="33">
        <f t="shared" ref="DA140:DA196" si="186">AK140/U140</f>
        <v>6.1594202898550728E-2</v>
      </c>
      <c r="DB140" s="268">
        <f>(AC140+AF140+AI140)/S140</f>
        <v>0.15037950664136623</v>
      </c>
      <c r="DC140" s="32">
        <f>(AD140+AG140+AJ140)/T140</f>
        <v>0.14972972972972973</v>
      </c>
      <c r="DD140" s="33">
        <f t="shared" ref="DD140:DD196" si="187">(AE140+AH140+AK140)/U140</f>
        <v>0.14492753623188406</v>
      </c>
      <c r="DE140" s="548">
        <f t="shared" ref="DE140:DE199" si="188">(AU140-AT140)/AT140</f>
        <v>-9.2962103634957535E-2</v>
      </c>
      <c r="DF140" s="548">
        <f t="shared" ref="DF140:DF203" si="189">(U140-T140)/T140</f>
        <v>-0.10486486486486486</v>
      </c>
      <c r="DG140" s="262"/>
      <c r="DH140" s="33" t="s">
        <v>192</v>
      </c>
      <c r="DI140" s="31"/>
      <c r="DJ140" s="172" t="s">
        <v>192</v>
      </c>
      <c r="DK140" s="188"/>
      <c r="DL140" s="95" t="s">
        <v>192</v>
      </c>
      <c r="DM140" s="95"/>
      <c r="DN140" s="172" t="s">
        <v>192</v>
      </c>
      <c r="DO140" s="188"/>
      <c r="DP140" s="95" t="s">
        <v>192</v>
      </c>
      <c r="DQ140" s="95" t="s">
        <v>192</v>
      </c>
      <c r="DR140" s="172"/>
      <c r="DS140" s="188" t="s">
        <v>192</v>
      </c>
      <c r="DT140" s="95"/>
      <c r="DU140" s="95" t="s">
        <v>192</v>
      </c>
      <c r="DV140" s="172"/>
    </row>
    <row r="141" spans="1:126" s="6" customFormat="1" x14ac:dyDescent="0.25">
      <c r="A141" s="9"/>
      <c r="B141" s="14" t="s">
        <v>132</v>
      </c>
      <c r="C141" s="2">
        <v>42</v>
      </c>
      <c r="D141" s="3">
        <v>33</v>
      </c>
      <c r="E141" s="3">
        <v>33</v>
      </c>
      <c r="F141" s="3">
        <v>28</v>
      </c>
      <c r="G141" s="3">
        <v>29</v>
      </c>
      <c r="H141" s="75"/>
      <c r="I141" s="3"/>
      <c r="J141" s="4"/>
      <c r="K141" s="238"/>
      <c r="L141" s="3"/>
      <c r="M141" s="4"/>
      <c r="N141" s="194">
        <v>301</v>
      </c>
      <c r="O141" s="3">
        <v>263</v>
      </c>
      <c r="P141" s="3">
        <v>248</v>
      </c>
      <c r="Q141" s="3">
        <v>261</v>
      </c>
      <c r="R141" s="3">
        <v>1283</v>
      </c>
      <c r="S141" s="75"/>
      <c r="T141" s="3"/>
      <c r="U141" s="4"/>
      <c r="V141" s="194">
        <v>2</v>
      </c>
      <c r="W141" s="3">
        <v>1</v>
      </c>
      <c r="X141" s="3">
        <v>3</v>
      </c>
      <c r="Y141" s="3">
        <v>0</v>
      </c>
      <c r="Z141" s="3">
        <v>28</v>
      </c>
      <c r="AA141" s="3">
        <v>30</v>
      </c>
      <c r="AB141" s="3">
        <v>57</v>
      </c>
      <c r="AC141" s="75"/>
      <c r="AD141" s="3"/>
      <c r="AE141" s="4"/>
      <c r="AF141" s="238"/>
      <c r="AG141" s="3"/>
      <c r="AH141" s="4"/>
      <c r="AI141" s="238"/>
      <c r="AJ141" s="3"/>
      <c r="AK141" s="4"/>
      <c r="AL141" s="247">
        <v>34.262753200038702</v>
      </c>
      <c r="AM141" s="30">
        <v>34.262753200038702</v>
      </c>
      <c r="AN141" s="30">
        <v>49.928571835106226</v>
      </c>
      <c r="AO141" s="30">
        <v>49.92857183510624</v>
      </c>
      <c r="AP141" s="30">
        <v>49.92857183510624</v>
      </c>
      <c r="AQ141" s="30">
        <v>49.92857183510624</v>
      </c>
      <c r="AR141" s="79">
        <v>49.92857183510624</v>
      </c>
      <c r="AS141" s="3"/>
      <c r="AT141" s="3"/>
      <c r="AU141" s="4"/>
      <c r="AV141" s="251">
        <v>389329.57126026606</v>
      </c>
      <c r="AW141" s="16">
        <v>406963.37812533794</v>
      </c>
      <c r="AX141" s="16">
        <v>466516.43986090005</v>
      </c>
      <c r="AY141" s="16">
        <v>565579.54991718894</v>
      </c>
      <c r="AZ141" s="16">
        <v>560262.26373213588</v>
      </c>
      <c r="BA141" s="16">
        <v>525581.81228336773</v>
      </c>
      <c r="BB141" s="117">
        <v>512987.1059356521</v>
      </c>
      <c r="BC141" s="30"/>
      <c r="BD141" s="30"/>
      <c r="BE141" s="584"/>
      <c r="BF141" s="251">
        <v>104611.65559672398</v>
      </c>
      <c r="BG141" s="16">
        <v>96146.379360390667</v>
      </c>
      <c r="BH141" s="16">
        <v>110777.4713860479</v>
      </c>
      <c r="BI141" s="16">
        <v>182514.21448938822</v>
      </c>
      <c r="BJ141" s="16">
        <v>232205.84971058791</v>
      </c>
      <c r="BK141" s="16">
        <v>264745.2205735881</v>
      </c>
      <c r="BL141" s="16">
        <v>250584.11733570098</v>
      </c>
      <c r="BM141" s="117"/>
      <c r="BN141" s="16"/>
      <c r="BO141" s="578"/>
      <c r="BP141" s="256"/>
      <c r="BQ141" s="16"/>
      <c r="BR141" s="578"/>
      <c r="BS141" s="571"/>
      <c r="BT141" s="262">
        <f t="shared" si="130"/>
        <v>0.26869691726239642</v>
      </c>
      <c r="BU141" s="32">
        <f t="shared" si="131"/>
        <v>0.23625314838717301</v>
      </c>
      <c r="BV141" s="32">
        <f t="shared" si="132"/>
        <v>0.23745673661377961</v>
      </c>
      <c r="BW141" s="32">
        <f t="shared" si="133"/>
        <v>0.32270299468237773</v>
      </c>
      <c r="BX141" s="32">
        <f t="shared" si="134"/>
        <v>0.41445920016773902</v>
      </c>
      <c r="BY141" s="32">
        <f t="shared" si="176"/>
        <v>0.50371838291628435</v>
      </c>
      <c r="BZ141" s="32">
        <f>BL141/BB141</f>
        <v>0.4884803427537488</v>
      </c>
      <c r="CA141" s="118"/>
      <c r="CB141" s="32"/>
      <c r="CC141" s="33"/>
      <c r="CD141" s="194" t="s">
        <v>107</v>
      </c>
      <c r="CE141" s="34">
        <f t="shared" si="180"/>
        <v>-3.2443768875223404</v>
      </c>
      <c r="CF141" s="34">
        <f t="shared" si="180"/>
        <v>0.12035882266066</v>
      </c>
      <c r="CG141" s="34">
        <f t="shared" si="180"/>
        <v>8.5246258068598113</v>
      </c>
      <c r="CH141" s="34">
        <f t="shared" si="180"/>
        <v>9.1756205485361289</v>
      </c>
      <c r="CI141" s="34">
        <f t="shared" si="180"/>
        <v>8.9259182748545332</v>
      </c>
      <c r="CJ141" s="34">
        <f t="shared" si="180"/>
        <v>-1.5238040162535549</v>
      </c>
      <c r="CK141" s="119"/>
      <c r="CL141" s="34"/>
      <c r="CM141" s="561">
        <f t="shared" si="179"/>
        <v>0</v>
      </c>
      <c r="CN141" s="262">
        <f t="shared" si="181"/>
        <v>9.9667774086378731E-3</v>
      </c>
      <c r="CO141" s="32">
        <f t="shared" si="181"/>
        <v>0</v>
      </c>
      <c r="CP141" s="32">
        <f t="shared" si="181"/>
        <v>0.11290322580645161</v>
      </c>
      <c r="CQ141" s="32">
        <f>AA141/Q141</f>
        <v>0.11494252873563218</v>
      </c>
      <c r="CR141" s="32">
        <f>AB141/R141</f>
        <v>4.4427123928293066E-2</v>
      </c>
      <c r="CS141" s="118"/>
      <c r="CT141" s="32"/>
      <c r="CU141" s="33"/>
      <c r="CV141" s="268"/>
      <c r="CW141" s="32"/>
      <c r="CX141" s="33"/>
      <c r="CY141" s="268"/>
      <c r="CZ141" s="32"/>
      <c r="DA141" s="33"/>
      <c r="DB141" s="268"/>
      <c r="DC141" s="32"/>
      <c r="DD141" s="33"/>
      <c r="DE141" s="548"/>
      <c r="DF141" s="548"/>
      <c r="DG141" s="262"/>
      <c r="DH141" s="33" t="s">
        <v>192</v>
      </c>
      <c r="DI141" s="31"/>
      <c r="DJ141" s="172" t="s">
        <v>192</v>
      </c>
      <c r="DK141" s="188"/>
      <c r="DL141" s="95"/>
      <c r="DM141" s="95"/>
      <c r="DN141" s="172"/>
      <c r="DO141" s="188"/>
      <c r="DP141" s="95"/>
      <c r="DQ141" s="95"/>
      <c r="DR141" s="172"/>
      <c r="DS141" s="188"/>
      <c r="DT141" s="95"/>
      <c r="DU141" s="95"/>
      <c r="DV141" s="172"/>
    </row>
    <row r="142" spans="1:126" s="6" customFormat="1" ht="15.75" thickBot="1" x14ac:dyDescent="0.3">
      <c r="A142" s="327">
        <v>68</v>
      </c>
      <c r="B142" s="14" t="s">
        <v>348</v>
      </c>
      <c r="C142" s="2">
        <v>24</v>
      </c>
      <c r="D142" s="3">
        <v>24</v>
      </c>
      <c r="E142" s="3">
        <v>24</v>
      </c>
      <c r="F142" s="3"/>
      <c r="G142" s="3"/>
      <c r="H142" s="75">
        <v>26</v>
      </c>
      <c r="I142" s="3">
        <v>39</v>
      </c>
      <c r="J142" s="4">
        <v>27</v>
      </c>
      <c r="K142" s="238">
        <v>16</v>
      </c>
      <c r="L142" s="3">
        <v>11</v>
      </c>
      <c r="M142" s="4">
        <v>15</v>
      </c>
      <c r="N142" s="194">
        <v>159</v>
      </c>
      <c r="O142" s="3">
        <v>181</v>
      </c>
      <c r="P142" s="3">
        <v>225</v>
      </c>
      <c r="Q142" s="3"/>
      <c r="R142" s="3"/>
      <c r="S142" s="75">
        <v>155</v>
      </c>
      <c r="T142" s="3">
        <v>176</v>
      </c>
      <c r="U142" s="4">
        <v>96</v>
      </c>
      <c r="V142" s="194">
        <v>5</v>
      </c>
      <c r="W142" s="3">
        <v>0</v>
      </c>
      <c r="X142" s="3">
        <v>1</v>
      </c>
      <c r="Y142" s="3">
        <v>4</v>
      </c>
      <c r="Z142" s="3">
        <v>1</v>
      </c>
      <c r="AA142" s="3"/>
      <c r="AB142" s="3"/>
      <c r="AC142" s="75">
        <v>18</v>
      </c>
      <c r="AD142" s="3">
        <v>17</v>
      </c>
      <c r="AE142" s="4">
        <v>7</v>
      </c>
      <c r="AF142" s="238">
        <v>96</v>
      </c>
      <c r="AG142" s="3">
        <v>30</v>
      </c>
      <c r="AH142" s="4">
        <v>240</v>
      </c>
      <c r="AI142" s="238">
        <v>24</v>
      </c>
      <c r="AJ142" s="3">
        <v>20</v>
      </c>
      <c r="AK142" s="4">
        <v>59</v>
      </c>
      <c r="AL142" s="247">
        <v>34.376582944889329</v>
      </c>
      <c r="AM142" s="30">
        <v>34.376582944889329</v>
      </c>
      <c r="AN142" s="30">
        <v>53.96952777730349</v>
      </c>
      <c r="AO142" s="30">
        <v>51.322986209526412</v>
      </c>
      <c r="AP142" s="30">
        <v>55.335484715511015</v>
      </c>
      <c r="AQ142" s="30"/>
      <c r="AR142" s="79"/>
      <c r="AS142" s="30">
        <v>63.616598653394121</v>
      </c>
      <c r="AT142" s="30">
        <v>60.33</v>
      </c>
      <c r="AU142" s="584">
        <v>56.89</v>
      </c>
      <c r="AV142" s="251">
        <v>189808.52414044316</v>
      </c>
      <c r="AW142" s="16">
        <v>184497.35630417583</v>
      </c>
      <c r="AX142" s="16">
        <v>229637.03962982565</v>
      </c>
      <c r="AY142" s="16">
        <v>285544.44766962057</v>
      </c>
      <c r="AZ142" s="16">
        <v>253977.25397123524</v>
      </c>
      <c r="BA142" s="16"/>
      <c r="BB142" s="117"/>
      <c r="BC142" s="16">
        <v>311542.57801606139</v>
      </c>
      <c r="BD142" s="16">
        <v>262830</v>
      </c>
      <c r="BE142" s="578">
        <v>179305.75</v>
      </c>
      <c r="BF142" s="251">
        <v>11390.871423611705</v>
      </c>
      <c r="BG142" s="16">
        <v>12239.557543781766</v>
      </c>
      <c r="BH142" s="16">
        <v>18741.740229139279</v>
      </c>
      <c r="BI142" s="16">
        <v>28752.625198490616</v>
      </c>
      <c r="BJ142" s="16">
        <v>45732.778982475909</v>
      </c>
      <c r="BK142" s="16"/>
      <c r="BL142" s="16"/>
      <c r="BM142" s="117">
        <v>36313.353367368429</v>
      </c>
      <c r="BN142" s="16">
        <v>44930</v>
      </c>
      <c r="BO142" s="578">
        <v>16308.74</v>
      </c>
      <c r="BP142" s="256">
        <v>63035.554720804095</v>
      </c>
      <c r="BQ142" s="16">
        <v>68868</v>
      </c>
      <c r="BR142" s="578">
        <v>53543.18</v>
      </c>
      <c r="BS142" s="571">
        <f t="shared" si="182"/>
        <v>-0.22252453969913458</v>
      </c>
      <c r="BT142" s="262">
        <f t="shared" si="130"/>
        <v>6.0012433452058082E-2</v>
      </c>
      <c r="BU142" s="32">
        <f t="shared" si="131"/>
        <v>6.6340015862355967E-2</v>
      </c>
      <c r="BV142" s="32">
        <f t="shared" si="132"/>
        <v>8.1614622185301286E-2</v>
      </c>
      <c r="BW142" s="32">
        <f t="shared" si="133"/>
        <v>0.10069404407315899</v>
      </c>
      <c r="BX142" s="32">
        <f t="shared" si="134"/>
        <v>0.18006643613705453</v>
      </c>
      <c r="BY142" s="32"/>
      <c r="BZ142" s="32"/>
      <c r="CA142" s="118">
        <f>BM142/BC142</f>
        <v>0.11655984102916525</v>
      </c>
      <c r="CB142" s="32">
        <f t="shared" si="171"/>
        <v>0.17094699996195259</v>
      </c>
      <c r="CC142" s="33">
        <f t="shared" si="183"/>
        <v>9.0954919181342478E-2</v>
      </c>
      <c r="CD142" s="194" t="s">
        <v>107</v>
      </c>
      <c r="CE142" s="34">
        <f t="shared" ref="CE142:CH145" si="190">(BU142-BT142)*100</f>
        <v>0.63275824102978839</v>
      </c>
      <c r="CF142" s="34">
        <f t="shared" si="190"/>
        <v>1.5274606322945319</v>
      </c>
      <c r="CG142" s="34">
        <f t="shared" si="190"/>
        <v>1.9079421887857704</v>
      </c>
      <c r="CH142" s="34">
        <f t="shared" si="190"/>
        <v>7.9372392063895543</v>
      </c>
      <c r="CI142" s="34"/>
      <c r="CJ142" s="34"/>
      <c r="CK142" s="119"/>
      <c r="CL142" s="34">
        <f t="shared" si="139"/>
        <v>5.4387158932787338</v>
      </c>
      <c r="CM142" s="561">
        <f t="shared" si="179"/>
        <v>-7.9992080780610113</v>
      </c>
      <c r="CN142" s="262">
        <f t="shared" si="181"/>
        <v>6.2893081761006293E-3</v>
      </c>
      <c r="CO142" s="32">
        <f t="shared" si="181"/>
        <v>2.2099447513812154E-2</v>
      </c>
      <c r="CP142" s="32">
        <f t="shared" si="181"/>
        <v>4.4444444444444444E-3</v>
      </c>
      <c r="CQ142" s="32"/>
      <c r="CR142" s="32"/>
      <c r="CS142" s="118">
        <f t="shared" ref="CS142:CT144" si="191">AC142/S142</f>
        <v>0.11612903225806452</v>
      </c>
      <c r="CT142" s="32">
        <f t="shared" si="191"/>
        <v>9.6590909090909088E-2</v>
      </c>
      <c r="CU142" s="33">
        <f t="shared" si="184"/>
        <v>7.2916666666666671E-2</v>
      </c>
      <c r="CV142" s="268">
        <f t="shared" ref="CV142:CW144" si="192">AF142/S142</f>
        <v>0.61935483870967745</v>
      </c>
      <c r="CW142" s="32">
        <f t="shared" si="192"/>
        <v>0.17045454545454544</v>
      </c>
      <c r="CX142" s="33">
        <f t="shared" si="185"/>
        <v>2.5</v>
      </c>
      <c r="CY142" s="268">
        <f t="shared" ref="CY142:CZ144" si="193">AI142/S142</f>
        <v>0.15483870967741936</v>
      </c>
      <c r="CZ142" s="32">
        <f t="shared" si="193"/>
        <v>0.11363636363636363</v>
      </c>
      <c r="DA142" s="33">
        <f t="shared" si="186"/>
        <v>0.61458333333333337</v>
      </c>
      <c r="DB142" s="268">
        <f t="shared" ref="DB142:DC144" si="194">(AC142+AF142+AI142)/S142</f>
        <v>0.89032258064516134</v>
      </c>
      <c r="DC142" s="32">
        <f t="shared" si="194"/>
        <v>0.38068181818181818</v>
      </c>
      <c r="DD142" s="33">
        <f t="shared" si="187"/>
        <v>3.1875</v>
      </c>
      <c r="DE142" s="548">
        <f t="shared" si="188"/>
        <v>-5.7019724846676577E-2</v>
      </c>
      <c r="DF142" s="548">
        <f t="shared" si="189"/>
        <v>-0.45454545454545453</v>
      </c>
      <c r="DG142" s="262"/>
      <c r="DH142" s="33"/>
      <c r="DI142" s="31"/>
      <c r="DJ142" s="172"/>
      <c r="DK142" s="188" t="s">
        <v>192</v>
      </c>
      <c r="DL142" s="95"/>
      <c r="DM142" s="95" t="s">
        <v>192</v>
      </c>
      <c r="DN142" s="172"/>
      <c r="DO142" s="188"/>
      <c r="DP142" s="95" t="s">
        <v>192</v>
      </c>
      <c r="DQ142" s="95"/>
      <c r="DR142" s="172" t="s">
        <v>192</v>
      </c>
      <c r="DS142" s="188" t="s">
        <v>192</v>
      </c>
      <c r="DT142" s="95"/>
      <c r="DU142" s="379" t="s">
        <v>192</v>
      </c>
      <c r="DV142" s="172"/>
    </row>
    <row r="143" spans="1:126" s="11" customFormat="1" x14ac:dyDescent="0.25">
      <c r="A143" s="328"/>
      <c r="B143" s="35" t="s">
        <v>87</v>
      </c>
      <c r="C143" s="540">
        <v>9</v>
      </c>
      <c r="D143" s="37">
        <v>11</v>
      </c>
      <c r="E143" s="37">
        <v>11</v>
      </c>
      <c r="F143" s="37"/>
      <c r="G143" s="37"/>
      <c r="H143" s="76">
        <v>0</v>
      </c>
      <c r="I143" s="37">
        <v>12</v>
      </c>
      <c r="J143" s="38">
        <v>13</v>
      </c>
      <c r="K143" s="239">
        <v>14</v>
      </c>
      <c r="L143" s="37">
        <v>0</v>
      </c>
      <c r="M143" s="38">
        <v>0</v>
      </c>
      <c r="N143" s="195"/>
      <c r="O143" s="37"/>
      <c r="P143" s="76"/>
      <c r="Q143" s="37"/>
      <c r="R143" s="37"/>
      <c r="S143" s="76">
        <v>138</v>
      </c>
      <c r="T143" s="37">
        <v>131</v>
      </c>
      <c r="U143" s="38">
        <v>123</v>
      </c>
      <c r="V143" s="195">
        <v>10</v>
      </c>
      <c r="W143" s="37">
        <v>6</v>
      </c>
      <c r="X143" s="37">
        <v>13</v>
      </c>
      <c r="Y143" s="37">
        <v>6</v>
      </c>
      <c r="Z143" s="37">
        <v>12</v>
      </c>
      <c r="AA143" s="37"/>
      <c r="AB143" s="37"/>
      <c r="AC143" s="76">
        <v>10</v>
      </c>
      <c r="AD143" s="37">
        <v>10</v>
      </c>
      <c r="AE143" s="38">
        <v>12</v>
      </c>
      <c r="AF143" s="239">
        <v>40</v>
      </c>
      <c r="AG143" s="37">
        <v>113</v>
      </c>
      <c r="AH143" s="38">
        <v>137</v>
      </c>
      <c r="AI143" s="239">
        <v>70</v>
      </c>
      <c r="AJ143" s="37">
        <v>27</v>
      </c>
      <c r="AK143" s="38">
        <v>22</v>
      </c>
      <c r="AL143" s="248">
        <v>36.354374761668971</v>
      </c>
      <c r="AM143" s="39">
        <v>37.179640411836019</v>
      </c>
      <c r="AN143" s="39">
        <v>86.880552757241006</v>
      </c>
      <c r="AO143" s="39">
        <v>71.641595665363326</v>
      </c>
      <c r="AP143" s="39">
        <v>61.66726427282714</v>
      </c>
      <c r="AQ143" s="39"/>
      <c r="AR143" s="78"/>
      <c r="AS143" s="39">
        <v>83.878293236805717</v>
      </c>
      <c r="AT143" s="39">
        <v>78.47</v>
      </c>
      <c r="AU143" s="587">
        <v>78.180000000000007</v>
      </c>
      <c r="AV143" s="252">
        <v>74765.567640480134</v>
      </c>
      <c r="AW143" s="226">
        <v>78491.28633303169</v>
      </c>
      <c r="AX143" s="226">
        <v>85021.741481266479</v>
      </c>
      <c r="AY143" s="226">
        <v>115762.77312024405</v>
      </c>
      <c r="AZ143" s="226">
        <v>151129.162611482</v>
      </c>
      <c r="BA143" s="226"/>
      <c r="BB143" s="108"/>
      <c r="BC143" s="226">
        <v>188392.49634321945</v>
      </c>
      <c r="BD143" s="226">
        <v>146204</v>
      </c>
      <c r="BE143" s="567">
        <v>155562</v>
      </c>
      <c r="BF143" s="252">
        <v>4180.8669273367823</v>
      </c>
      <c r="BG143" s="226">
        <v>1026.2747508551461</v>
      </c>
      <c r="BH143" s="226">
        <v>3561.6615727855847</v>
      </c>
      <c r="BI143" s="226">
        <v>19692.716603775734</v>
      </c>
      <c r="BJ143" s="226">
        <v>34429.969095224274</v>
      </c>
      <c r="BK143" s="226"/>
      <c r="BL143" s="226"/>
      <c r="BM143" s="108">
        <v>38562.671811771135</v>
      </c>
      <c r="BN143" s="226">
        <v>2323</v>
      </c>
      <c r="BO143" s="567">
        <v>3936</v>
      </c>
      <c r="BP143" s="257">
        <v>61960.375865817499</v>
      </c>
      <c r="BQ143" s="226">
        <v>60543</v>
      </c>
      <c r="BR143" s="567">
        <v>58980</v>
      </c>
      <c r="BS143" s="549">
        <f t="shared" si="182"/>
        <v>-2.5816361924582528E-2</v>
      </c>
      <c r="BT143" s="263">
        <f t="shared" si="130"/>
        <v>5.5919684144458311E-2</v>
      </c>
      <c r="BU143" s="41">
        <f t="shared" si="131"/>
        <v>1.3075015059643076E-2</v>
      </c>
      <c r="BV143" s="41">
        <f t="shared" si="132"/>
        <v>4.1891185839452068E-2</v>
      </c>
      <c r="BW143" s="41">
        <f t="shared" si="133"/>
        <v>0.1701126888461863</v>
      </c>
      <c r="BX143" s="41">
        <f t="shared" si="134"/>
        <v>0.22781816891115672</v>
      </c>
      <c r="BY143" s="41"/>
      <c r="BZ143" s="41"/>
      <c r="CA143" s="103">
        <f>BM143/BC143</f>
        <v>0.20469324713186257</v>
      </c>
      <c r="CB143" s="41">
        <f t="shared" si="171"/>
        <v>1.5888758173510986E-2</v>
      </c>
      <c r="CC143" s="42">
        <f>BO143/BE143</f>
        <v>2.530180892505882E-2</v>
      </c>
      <c r="CD143" s="195" t="s">
        <v>107</v>
      </c>
      <c r="CE143" s="43">
        <f t="shared" si="190"/>
        <v>-4.284466908481523</v>
      </c>
      <c r="CF143" s="43">
        <f t="shared" si="190"/>
        <v>2.8816170779808989</v>
      </c>
      <c r="CG143" s="43">
        <f t="shared" si="190"/>
        <v>12.822150300673425</v>
      </c>
      <c r="CH143" s="43">
        <f t="shared" si="190"/>
        <v>5.7705480064970418</v>
      </c>
      <c r="CI143" s="43"/>
      <c r="CJ143" s="43"/>
      <c r="CK143" s="110"/>
      <c r="CL143" s="43">
        <f t="shared" si="139"/>
        <v>-18.880448895835158</v>
      </c>
      <c r="CM143" s="562">
        <f>(CC143-CB143)*100</f>
        <v>0.94130507515478334</v>
      </c>
      <c r="CN143" s="263"/>
      <c r="CO143" s="41"/>
      <c r="CP143" s="41"/>
      <c r="CQ143" s="41"/>
      <c r="CR143" s="41"/>
      <c r="CS143" s="103">
        <f t="shared" si="191"/>
        <v>7.2463768115942032E-2</v>
      </c>
      <c r="CT143" s="41">
        <f t="shared" si="191"/>
        <v>7.6335877862595422E-2</v>
      </c>
      <c r="CU143" s="42">
        <f t="shared" si="184"/>
        <v>9.7560975609756101E-2</v>
      </c>
      <c r="CV143" s="263">
        <f t="shared" si="192"/>
        <v>0.28985507246376813</v>
      </c>
      <c r="CW143" s="41">
        <f t="shared" si="192"/>
        <v>0.86259541984732824</v>
      </c>
      <c r="CX143" s="42">
        <f t="shared" si="185"/>
        <v>1.1138211382113821</v>
      </c>
      <c r="CY143" s="263">
        <f t="shared" si="193"/>
        <v>0.50724637681159424</v>
      </c>
      <c r="CZ143" s="41">
        <f t="shared" si="193"/>
        <v>0.20610687022900764</v>
      </c>
      <c r="DA143" s="42">
        <f t="shared" si="186"/>
        <v>0.17886178861788618</v>
      </c>
      <c r="DB143" s="269">
        <f t="shared" si="194"/>
        <v>0.86956521739130432</v>
      </c>
      <c r="DC143" s="41">
        <f t="shared" si="194"/>
        <v>1.1450381679389312</v>
      </c>
      <c r="DD143" s="42">
        <f t="shared" si="187"/>
        <v>1.3902439024390243</v>
      </c>
      <c r="DE143" s="549">
        <f t="shared" si="188"/>
        <v>-3.695679877660151E-3</v>
      </c>
      <c r="DF143" s="549">
        <f t="shared" si="189"/>
        <v>-6.1068702290076333E-2</v>
      </c>
      <c r="DG143" s="263"/>
      <c r="DH143" s="42"/>
      <c r="DI143" s="140"/>
      <c r="DJ143" s="173"/>
      <c r="DK143" s="189"/>
      <c r="DL143" s="94" t="s">
        <v>192</v>
      </c>
      <c r="DM143" s="94"/>
      <c r="DN143" s="173" t="s">
        <v>192</v>
      </c>
      <c r="DO143" s="189"/>
      <c r="DP143" s="94" t="s">
        <v>192</v>
      </c>
      <c r="DQ143" s="94"/>
      <c r="DR143" s="173" t="s">
        <v>192</v>
      </c>
      <c r="DS143" s="189" t="s">
        <v>192</v>
      </c>
      <c r="DT143" s="94"/>
      <c r="DU143" s="380"/>
      <c r="DV143" s="173" t="s">
        <v>192</v>
      </c>
    </row>
    <row r="144" spans="1:126" s="17" customFormat="1" x14ac:dyDescent="0.25">
      <c r="A144" s="10">
        <v>69</v>
      </c>
      <c r="B144" s="35" t="s">
        <v>31</v>
      </c>
      <c r="C144" s="36">
        <v>0</v>
      </c>
      <c r="D144" s="37">
        <v>0</v>
      </c>
      <c r="E144" s="37">
        <v>0</v>
      </c>
      <c r="F144" s="37"/>
      <c r="G144" s="37"/>
      <c r="H144" s="76">
        <v>0</v>
      </c>
      <c r="I144" s="37">
        <v>0</v>
      </c>
      <c r="J144" s="38">
        <v>0</v>
      </c>
      <c r="K144" s="239">
        <v>36</v>
      </c>
      <c r="L144" s="37">
        <v>15</v>
      </c>
      <c r="M144" s="38">
        <v>17</v>
      </c>
      <c r="N144" s="195">
        <v>1</v>
      </c>
      <c r="O144" s="37">
        <v>1</v>
      </c>
      <c r="P144" s="37">
        <v>0</v>
      </c>
      <c r="Q144" s="37"/>
      <c r="R144" s="37"/>
      <c r="S144" s="76">
        <v>86</v>
      </c>
      <c r="T144" s="37">
        <v>66</v>
      </c>
      <c r="U144" s="38">
        <v>58</v>
      </c>
      <c r="V144" s="195">
        <v>0</v>
      </c>
      <c r="W144" s="37">
        <v>0</v>
      </c>
      <c r="X144" s="37">
        <v>0</v>
      </c>
      <c r="Y144" s="37">
        <v>0</v>
      </c>
      <c r="Z144" s="37">
        <v>0</v>
      </c>
      <c r="AA144" s="37"/>
      <c r="AB144" s="37"/>
      <c r="AC144" s="76">
        <v>0</v>
      </c>
      <c r="AD144" s="37">
        <v>0</v>
      </c>
      <c r="AE144" s="38">
        <v>6</v>
      </c>
      <c r="AF144" s="239">
        <v>0</v>
      </c>
      <c r="AG144" s="37">
        <v>0</v>
      </c>
      <c r="AH144" s="38">
        <v>0</v>
      </c>
      <c r="AI144" s="239">
        <v>13</v>
      </c>
      <c r="AJ144" s="37">
        <v>6</v>
      </c>
      <c r="AK144" s="38">
        <v>8</v>
      </c>
      <c r="AL144" s="248"/>
      <c r="AM144" s="39"/>
      <c r="AN144" s="39"/>
      <c r="AO144" s="39"/>
      <c r="AP144" s="39"/>
      <c r="AQ144" s="39"/>
      <c r="AR144" s="78"/>
      <c r="AS144" s="39" t="s">
        <v>278</v>
      </c>
      <c r="AT144" s="39" t="s">
        <v>354</v>
      </c>
      <c r="AU144" s="587">
        <v>0.6</v>
      </c>
      <c r="AV144" s="252">
        <v>758.3906750673018</v>
      </c>
      <c r="AW144" s="226">
        <v>758.3906750673018</v>
      </c>
      <c r="AX144" s="226">
        <v>959.01560036653177</v>
      </c>
      <c r="AY144" s="226">
        <v>959.01560036653177</v>
      </c>
      <c r="AZ144" s="226">
        <v>959.01560036653177</v>
      </c>
      <c r="BA144" s="226"/>
      <c r="BB144" s="108"/>
      <c r="BC144" s="226">
        <v>55261.495381358101</v>
      </c>
      <c r="BD144" s="226">
        <v>53758</v>
      </c>
      <c r="BE144" s="567">
        <v>53758.21</v>
      </c>
      <c r="BF144" s="252">
        <v>0</v>
      </c>
      <c r="BG144" s="226">
        <v>0</v>
      </c>
      <c r="BH144" s="226">
        <v>153.67015554834634</v>
      </c>
      <c r="BI144" s="226">
        <v>157.93877098024484</v>
      </c>
      <c r="BJ144" s="226">
        <v>14.228718106328365</v>
      </c>
      <c r="BK144" s="226"/>
      <c r="BL144" s="226"/>
      <c r="BM144" s="108">
        <v>2938.2302889568073</v>
      </c>
      <c r="BN144" s="226">
        <v>2464</v>
      </c>
      <c r="BO144" s="567">
        <v>3976</v>
      </c>
      <c r="BP144" s="257">
        <v>27832.795487788913</v>
      </c>
      <c r="BQ144" s="226">
        <v>29836</v>
      </c>
      <c r="BR144" s="567">
        <v>26507.58</v>
      </c>
      <c r="BS144" s="549">
        <f t="shared" si="182"/>
        <v>-0.11155717924654773</v>
      </c>
      <c r="BT144" s="263">
        <f t="shared" ref="BT144:BX145" si="195">BF144/AV144</f>
        <v>0</v>
      </c>
      <c r="BU144" s="41">
        <f t="shared" si="195"/>
        <v>0</v>
      </c>
      <c r="BV144" s="41">
        <f t="shared" si="195"/>
        <v>0.16023738872403562</v>
      </c>
      <c r="BW144" s="41">
        <f t="shared" si="195"/>
        <v>0.16468842729970326</v>
      </c>
      <c r="BX144" s="41">
        <f t="shared" si="195"/>
        <v>1.483679525222552E-2</v>
      </c>
      <c r="BY144" s="41"/>
      <c r="BZ144" s="41"/>
      <c r="CA144" s="103">
        <f>BM144/BC144</f>
        <v>5.3169576188269223E-2</v>
      </c>
      <c r="CB144" s="41">
        <f t="shared" si="171"/>
        <v>4.5835038505896798E-2</v>
      </c>
      <c r="CC144" s="42">
        <f>BO144/BE144</f>
        <v>7.3960795941680355E-2</v>
      </c>
      <c r="CD144" s="195" t="s">
        <v>107</v>
      </c>
      <c r="CE144" s="43">
        <f t="shared" si="190"/>
        <v>0</v>
      </c>
      <c r="CF144" s="43">
        <f t="shared" si="190"/>
        <v>16.023738872403563</v>
      </c>
      <c r="CG144" s="43">
        <f t="shared" si="190"/>
        <v>0.44510385756676429</v>
      </c>
      <c r="CH144" s="43">
        <f t="shared" si="190"/>
        <v>-14.985163204747773</v>
      </c>
      <c r="CI144" s="43"/>
      <c r="CJ144" s="43"/>
      <c r="CK144" s="110"/>
      <c r="CL144" s="43">
        <f t="shared" si="139"/>
        <v>-0.7334537682372424</v>
      </c>
      <c r="CM144" s="562">
        <f>(CC144-CB144)*100</f>
        <v>2.8125757435783556</v>
      </c>
      <c r="CN144" s="263">
        <f t="shared" ref="CN144:CO147" si="196">X144/N144</f>
        <v>0</v>
      </c>
      <c r="CO144" s="41">
        <f t="shared" si="196"/>
        <v>0</v>
      </c>
      <c r="CP144" s="41"/>
      <c r="CQ144" s="41"/>
      <c r="CR144" s="41"/>
      <c r="CS144" s="103">
        <f t="shared" si="191"/>
        <v>0</v>
      </c>
      <c r="CT144" s="41">
        <f t="shared" si="191"/>
        <v>0</v>
      </c>
      <c r="CU144" s="42">
        <f t="shared" si="184"/>
        <v>0.10344827586206896</v>
      </c>
      <c r="CV144" s="263">
        <f t="shared" si="192"/>
        <v>0</v>
      </c>
      <c r="CW144" s="41">
        <f t="shared" si="192"/>
        <v>0</v>
      </c>
      <c r="CX144" s="42">
        <f t="shared" si="185"/>
        <v>0</v>
      </c>
      <c r="CY144" s="263">
        <f t="shared" si="193"/>
        <v>0.15116279069767441</v>
      </c>
      <c r="CZ144" s="41">
        <f t="shared" si="193"/>
        <v>9.0909090909090912E-2</v>
      </c>
      <c r="DA144" s="42">
        <f t="shared" si="186"/>
        <v>0.13793103448275862</v>
      </c>
      <c r="DB144" s="269">
        <f t="shared" si="194"/>
        <v>0.15116279069767441</v>
      </c>
      <c r="DC144" s="41">
        <f t="shared" si="194"/>
        <v>9.0909090909090912E-2</v>
      </c>
      <c r="DD144" s="42">
        <f t="shared" si="187"/>
        <v>0.2413793103448276</v>
      </c>
      <c r="DE144" s="549"/>
      <c r="DF144" s="549">
        <f t="shared" si="189"/>
        <v>-0.12121212121212122</v>
      </c>
      <c r="DG144" s="263"/>
      <c r="DH144" s="42"/>
      <c r="DI144" s="140"/>
      <c r="DJ144" s="175"/>
      <c r="DK144" s="191"/>
      <c r="DL144" s="37" t="s">
        <v>192</v>
      </c>
      <c r="DM144" s="37"/>
      <c r="DN144" s="38" t="s">
        <v>192</v>
      </c>
      <c r="DO144" s="191"/>
      <c r="DP144" s="37" t="s">
        <v>192</v>
      </c>
      <c r="DQ144" s="37"/>
      <c r="DR144" s="38" t="s">
        <v>192</v>
      </c>
      <c r="DS144" s="191"/>
      <c r="DT144" s="37" t="s">
        <v>192</v>
      </c>
      <c r="DU144" s="37"/>
      <c r="DV144" s="38" t="s">
        <v>192</v>
      </c>
    </row>
    <row r="145" spans="1:126" s="17" customFormat="1" x14ac:dyDescent="0.25">
      <c r="A145" s="10"/>
      <c r="B145" s="35" t="s">
        <v>138</v>
      </c>
      <c r="C145" s="36">
        <v>0</v>
      </c>
      <c r="D145" s="37">
        <v>0</v>
      </c>
      <c r="E145" s="37">
        <v>0</v>
      </c>
      <c r="F145" s="37"/>
      <c r="G145" s="37"/>
      <c r="H145" s="76"/>
      <c r="I145" s="37"/>
      <c r="J145" s="38"/>
      <c r="K145" s="239"/>
      <c r="L145" s="37"/>
      <c r="M145" s="38"/>
      <c r="N145" s="195">
        <v>17</v>
      </c>
      <c r="O145" s="37">
        <v>34</v>
      </c>
      <c r="P145" s="37">
        <v>44</v>
      </c>
      <c r="Q145" s="37"/>
      <c r="R145" s="37"/>
      <c r="S145" s="76"/>
      <c r="T145" s="37"/>
      <c r="U145" s="38"/>
      <c r="V145" s="195">
        <v>0</v>
      </c>
      <c r="W145" s="37">
        <v>0</v>
      </c>
      <c r="X145" s="37">
        <v>0</v>
      </c>
      <c r="Y145" s="37">
        <v>0</v>
      </c>
      <c r="Z145" s="37">
        <v>0</v>
      </c>
      <c r="AA145" s="37"/>
      <c r="AB145" s="37"/>
      <c r="AC145" s="76"/>
      <c r="AD145" s="37"/>
      <c r="AE145" s="38"/>
      <c r="AF145" s="239"/>
      <c r="AG145" s="37"/>
      <c r="AH145" s="38"/>
      <c r="AI145" s="239"/>
      <c r="AJ145" s="37"/>
      <c r="AK145" s="38"/>
      <c r="AL145" s="248"/>
      <c r="AM145" s="39"/>
      <c r="AN145" s="39"/>
      <c r="AO145" s="39"/>
      <c r="AP145" s="39"/>
      <c r="AQ145" s="39"/>
      <c r="AR145" s="78"/>
      <c r="AS145" s="39"/>
      <c r="AT145" s="39"/>
      <c r="AU145" s="587"/>
      <c r="AV145" s="252">
        <v>20051.109555437932</v>
      </c>
      <c r="AW145" s="226">
        <v>20051.109555437932</v>
      </c>
      <c r="AX145" s="226">
        <v>20051.109555437932</v>
      </c>
      <c r="AY145" s="226">
        <v>20051.109555437932</v>
      </c>
      <c r="AZ145" s="226">
        <v>20051.109555437932</v>
      </c>
      <c r="BA145" s="226"/>
      <c r="BB145" s="108"/>
      <c r="BC145" s="226"/>
      <c r="BD145" s="226"/>
      <c r="BE145" s="567"/>
      <c r="BF145" s="252">
        <v>5640.2638573485638</v>
      </c>
      <c r="BG145" s="226">
        <v>5009.9316452382172</v>
      </c>
      <c r="BH145" s="226">
        <v>4723.9344113010175</v>
      </c>
      <c r="BI145" s="226">
        <v>5665.8755499399549</v>
      </c>
      <c r="BJ145" s="226">
        <v>5182.0991343247906</v>
      </c>
      <c r="BK145" s="226"/>
      <c r="BL145" s="226"/>
      <c r="BM145" s="108"/>
      <c r="BN145" s="226"/>
      <c r="BO145" s="567"/>
      <c r="BP145" s="257"/>
      <c r="BQ145" s="226"/>
      <c r="BR145" s="567"/>
      <c r="BS145" s="549"/>
      <c r="BT145" s="263">
        <f t="shared" si="195"/>
        <v>0.28129435140505249</v>
      </c>
      <c r="BU145" s="41">
        <f t="shared" si="195"/>
        <v>0.24985807550383196</v>
      </c>
      <c r="BV145" s="41">
        <f t="shared" si="195"/>
        <v>0.2355946636389441</v>
      </c>
      <c r="BW145" s="41">
        <f t="shared" si="195"/>
        <v>0.28257167187056487</v>
      </c>
      <c r="BX145" s="41">
        <f t="shared" si="195"/>
        <v>0.25844450752199832</v>
      </c>
      <c r="BY145" s="41"/>
      <c r="BZ145" s="41"/>
      <c r="CA145" s="103"/>
      <c r="CB145" s="41"/>
      <c r="CC145" s="42"/>
      <c r="CD145" s="195"/>
      <c r="CE145" s="43">
        <f t="shared" si="190"/>
        <v>-3.143627590122053</v>
      </c>
      <c r="CF145" s="43">
        <f t="shared" si="190"/>
        <v>-1.4263411864887861</v>
      </c>
      <c r="CG145" s="43">
        <f t="shared" si="190"/>
        <v>4.6977008231620765</v>
      </c>
      <c r="CH145" s="43">
        <f t="shared" si="190"/>
        <v>-2.4127164348566543</v>
      </c>
      <c r="CI145" s="43"/>
      <c r="CJ145" s="43"/>
      <c r="CK145" s="110"/>
      <c r="CL145" s="43"/>
      <c r="CM145" s="562">
        <f t="shared" si="179"/>
        <v>0</v>
      </c>
      <c r="CN145" s="263">
        <f t="shared" si="196"/>
        <v>0</v>
      </c>
      <c r="CO145" s="41">
        <f t="shared" si="196"/>
        <v>0</v>
      </c>
      <c r="CP145" s="41">
        <f>Z145/P145</f>
        <v>0</v>
      </c>
      <c r="CQ145" s="41"/>
      <c r="CR145" s="41"/>
      <c r="CS145" s="103"/>
      <c r="CT145" s="41"/>
      <c r="CU145" s="42"/>
      <c r="CV145" s="263"/>
      <c r="CW145" s="41"/>
      <c r="CX145" s="42"/>
      <c r="CY145" s="263"/>
      <c r="CZ145" s="41"/>
      <c r="DA145" s="42"/>
      <c r="DB145" s="269"/>
      <c r="DC145" s="41"/>
      <c r="DD145" s="42"/>
      <c r="DE145" s="549"/>
      <c r="DF145" s="549"/>
      <c r="DG145" s="263"/>
      <c r="DH145" s="42"/>
      <c r="DI145" s="140"/>
      <c r="DJ145" s="175"/>
      <c r="DK145" s="191"/>
      <c r="DL145" s="167"/>
      <c r="DM145" s="167"/>
      <c r="DN145" s="175"/>
      <c r="DO145" s="191"/>
      <c r="DP145" s="167"/>
      <c r="DQ145" s="167"/>
      <c r="DR145" s="175"/>
      <c r="DS145" s="191"/>
      <c r="DT145" s="167"/>
      <c r="DU145" s="167"/>
      <c r="DV145" s="175"/>
    </row>
    <row r="146" spans="1:126" s="11" customFormat="1" x14ac:dyDescent="0.25">
      <c r="A146" s="328">
        <v>70</v>
      </c>
      <c r="B146" s="35" t="s">
        <v>88</v>
      </c>
      <c r="C146" s="36">
        <v>0</v>
      </c>
      <c r="D146" s="37">
        <v>0</v>
      </c>
      <c r="E146" s="37">
        <v>0</v>
      </c>
      <c r="F146" s="37">
        <v>6</v>
      </c>
      <c r="G146" s="37">
        <v>0</v>
      </c>
      <c r="H146" s="76">
        <v>0</v>
      </c>
      <c r="I146" s="37">
        <v>1</v>
      </c>
      <c r="J146" s="38">
        <v>0</v>
      </c>
      <c r="K146" s="239">
        <v>6</v>
      </c>
      <c r="L146" s="37">
        <v>5</v>
      </c>
      <c r="M146" s="38">
        <v>3</v>
      </c>
      <c r="N146" s="195">
        <v>35</v>
      </c>
      <c r="O146" s="37">
        <v>51</v>
      </c>
      <c r="P146" s="37">
        <v>36</v>
      </c>
      <c r="Q146" s="37">
        <v>35</v>
      </c>
      <c r="R146" s="37">
        <v>20</v>
      </c>
      <c r="S146" s="76">
        <v>23</v>
      </c>
      <c r="T146" s="37">
        <v>19</v>
      </c>
      <c r="U146" s="38">
        <v>13</v>
      </c>
      <c r="V146" s="195">
        <v>7</v>
      </c>
      <c r="W146" s="37">
        <v>0</v>
      </c>
      <c r="X146" s="37">
        <v>12</v>
      </c>
      <c r="Y146" s="37">
        <v>0</v>
      </c>
      <c r="Z146" s="37">
        <v>0</v>
      </c>
      <c r="AA146" s="37">
        <v>7</v>
      </c>
      <c r="AB146" s="37">
        <v>3</v>
      </c>
      <c r="AC146" s="76">
        <v>3</v>
      </c>
      <c r="AD146" s="37">
        <v>4</v>
      </c>
      <c r="AE146" s="38">
        <v>0</v>
      </c>
      <c r="AF146" s="239">
        <v>0</v>
      </c>
      <c r="AG146" s="37">
        <v>1</v>
      </c>
      <c r="AH146" s="38">
        <v>0</v>
      </c>
      <c r="AI146" s="239">
        <v>4</v>
      </c>
      <c r="AJ146" s="37">
        <v>2</v>
      </c>
      <c r="AK146" s="38">
        <v>7</v>
      </c>
      <c r="AL146" s="248"/>
      <c r="AM146" s="39">
        <v>36.96620964024109</v>
      </c>
      <c r="AN146" s="39">
        <v>44.365143055531838</v>
      </c>
      <c r="AO146" s="39">
        <v>51.749847752716256</v>
      </c>
      <c r="AP146" s="39">
        <v>49.174449775470833</v>
      </c>
      <c r="AQ146" s="39">
        <v>49.174449775470833</v>
      </c>
      <c r="AR146" s="78">
        <v>50.46926312314671</v>
      </c>
      <c r="AS146" s="39">
        <v>51.465273390589701</v>
      </c>
      <c r="AT146" s="39">
        <v>53.8</v>
      </c>
      <c r="AU146" s="587">
        <v>65.569999999999993</v>
      </c>
      <c r="AV146" s="252"/>
      <c r="AW146" s="226"/>
      <c r="AX146" s="226"/>
      <c r="AY146" s="226">
        <v>51054.063437316807</v>
      </c>
      <c r="AZ146" s="226">
        <v>48098.758686632405</v>
      </c>
      <c r="BA146" s="226">
        <v>52354.568272235221</v>
      </c>
      <c r="BB146" s="108">
        <v>53105.844588249354</v>
      </c>
      <c r="BC146" s="226">
        <v>56135.138673086665</v>
      </c>
      <c r="BD146" s="226">
        <v>46072</v>
      </c>
      <c r="BE146" s="567">
        <v>24701</v>
      </c>
      <c r="BF146" s="252"/>
      <c r="BG146" s="226"/>
      <c r="BH146" s="226"/>
      <c r="BI146" s="226">
        <v>4341.1818942407845</v>
      </c>
      <c r="BJ146" s="226">
        <v>7147.0851048087379</v>
      </c>
      <c r="BK146" s="226">
        <v>5599.0005748402118</v>
      </c>
      <c r="BL146" s="226">
        <v>4762.3519501881037</v>
      </c>
      <c r="BM146" s="108">
        <v>4439.3600491744501</v>
      </c>
      <c r="BN146" s="226">
        <v>4049</v>
      </c>
      <c r="BO146" s="567">
        <v>3017</v>
      </c>
      <c r="BP146" s="257">
        <v>8275.4224506405772</v>
      </c>
      <c r="BQ146" s="226">
        <v>8807</v>
      </c>
      <c r="BR146" s="567">
        <v>6562</v>
      </c>
      <c r="BS146" s="549">
        <f t="shared" si="182"/>
        <v>-0.2549108663563075</v>
      </c>
      <c r="BT146" s="263"/>
      <c r="BU146" s="41"/>
      <c r="BV146" s="41"/>
      <c r="BW146" s="41">
        <f t="shared" si="133"/>
        <v>8.5031074942169951E-2</v>
      </c>
      <c r="BX146" s="41">
        <f t="shared" si="134"/>
        <v>0.14859188261744172</v>
      </c>
      <c r="BY146" s="41">
        <f t="shared" si="176"/>
        <v>0.10694387824432668</v>
      </c>
      <c r="BZ146" s="41">
        <f t="shared" ref="BZ146:CA149" si="197">BL146/BB146</f>
        <v>8.9676606917986235E-2</v>
      </c>
      <c r="CA146" s="103">
        <f t="shared" si="197"/>
        <v>7.9083443171448858E-2</v>
      </c>
      <c r="CB146" s="41">
        <f t="shared" si="171"/>
        <v>8.7884181281472476E-2</v>
      </c>
      <c r="CC146" s="42">
        <f t="shared" si="183"/>
        <v>0.12214080401603174</v>
      </c>
      <c r="CD146" s="195" t="s">
        <v>107</v>
      </c>
      <c r="CE146" s="43"/>
      <c r="CF146" s="43"/>
      <c r="CG146" s="43"/>
      <c r="CH146" s="43">
        <f t="shared" ref="CH146:CK147" si="198">(BX146-BW146)*100</f>
        <v>6.3560807675271764</v>
      </c>
      <c r="CI146" s="43">
        <f t="shared" si="198"/>
        <v>-4.164800437311504</v>
      </c>
      <c r="CJ146" s="43">
        <f t="shared" si="198"/>
        <v>-1.7267271326340441</v>
      </c>
      <c r="CK146" s="110">
        <f t="shared" si="198"/>
        <v>-1.0593163746537377</v>
      </c>
      <c r="CL146" s="43">
        <f t="shared" si="139"/>
        <v>0.88007381100236182</v>
      </c>
      <c r="CM146" s="562">
        <f t="shared" si="179"/>
        <v>3.4256622734559263</v>
      </c>
      <c r="CN146" s="263">
        <f t="shared" si="196"/>
        <v>0.34285714285714286</v>
      </c>
      <c r="CO146" s="41">
        <f t="shared" si="196"/>
        <v>0</v>
      </c>
      <c r="CP146" s="41">
        <f>Z146/P146</f>
        <v>0</v>
      </c>
      <c r="CQ146" s="41">
        <f t="shared" ref="CQ146:CT149" si="199">AA146/Q146</f>
        <v>0.2</v>
      </c>
      <c r="CR146" s="41">
        <f t="shared" si="199"/>
        <v>0.15</v>
      </c>
      <c r="CS146" s="103">
        <f t="shared" si="199"/>
        <v>0.13043478260869565</v>
      </c>
      <c r="CT146" s="41">
        <f t="shared" si="199"/>
        <v>0.21052631578947367</v>
      </c>
      <c r="CU146" s="42">
        <f t="shared" si="184"/>
        <v>0</v>
      </c>
      <c r="CV146" s="263">
        <f t="shared" ref="CV146:CW149" si="200">AF146/S146</f>
        <v>0</v>
      </c>
      <c r="CW146" s="41">
        <f t="shared" si="200"/>
        <v>5.2631578947368418E-2</v>
      </c>
      <c r="CX146" s="42">
        <f t="shared" si="185"/>
        <v>0</v>
      </c>
      <c r="CY146" s="263">
        <f t="shared" ref="CY146:CZ149" si="201">AI146/S146</f>
        <v>0.17391304347826086</v>
      </c>
      <c r="CZ146" s="41">
        <f t="shared" si="201"/>
        <v>0.10526315789473684</v>
      </c>
      <c r="DA146" s="42">
        <f t="shared" si="186"/>
        <v>0.53846153846153844</v>
      </c>
      <c r="DB146" s="269">
        <f t="shared" ref="DB146:DC149" si="202">(AC146+AF146+AI146)/S146</f>
        <v>0.30434782608695654</v>
      </c>
      <c r="DC146" s="41">
        <f t="shared" si="202"/>
        <v>0.36842105263157893</v>
      </c>
      <c r="DD146" s="42">
        <f t="shared" si="187"/>
        <v>0.53846153846153844</v>
      </c>
      <c r="DE146" s="549">
        <f>(AU146-AT146)/AT146</f>
        <v>0.21877323420074343</v>
      </c>
      <c r="DF146" s="549">
        <f t="shared" si="189"/>
        <v>-0.31578947368421051</v>
      </c>
      <c r="DG146" s="263"/>
      <c r="DH146" s="42" t="s">
        <v>192</v>
      </c>
      <c r="DI146" s="140"/>
      <c r="DJ146" s="173" t="s">
        <v>192</v>
      </c>
      <c r="DK146" s="189"/>
      <c r="DL146" s="94" t="s">
        <v>192</v>
      </c>
      <c r="DM146" s="94"/>
      <c r="DN146" s="173" t="s">
        <v>192</v>
      </c>
      <c r="DO146" s="189"/>
      <c r="DP146" s="94" t="s">
        <v>192</v>
      </c>
      <c r="DQ146" s="94"/>
      <c r="DR146" s="173" t="s">
        <v>192</v>
      </c>
      <c r="DS146" s="189"/>
      <c r="DT146" s="94" t="s">
        <v>192</v>
      </c>
      <c r="DU146" s="94"/>
      <c r="DV146" s="173" t="s">
        <v>192</v>
      </c>
    </row>
    <row r="147" spans="1:126" s="8" customFormat="1" x14ac:dyDescent="0.25">
      <c r="A147" s="7"/>
      <c r="B147" s="21" t="s">
        <v>89</v>
      </c>
      <c r="C147" s="22">
        <v>0</v>
      </c>
      <c r="D147" s="23">
        <v>0</v>
      </c>
      <c r="E147" s="23">
        <v>0</v>
      </c>
      <c r="F147" s="23">
        <v>3</v>
      </c>
      <c r="G147" s="23">
        <v>3</v>
      </c>
      <c r="H147" s="51">
        <v>0</v>
      </c>
      <c r="I147" s="23">
        <v>0</v>
      </c>
      <c r="J147" s="24"/>
      <c r="K147" s="237">
        <v>3</v>
      </c>
      <c r="L147" s="23">
        <v>3</v>
      </c>
      <c r="M147" s="24"/>
      <c r="N147" s="242">
        <v>1</v>
      </c>
      <c r="O147" s="23">
        <v>7</v>
      </c>
      <c r="P147" s="23">
        <v>13</v>
      </c>
      <c r="Q147" s="23">
        <v>18</v>
      </c>
      <c r="R147" s="23">
        <v>12</v>
      </c>
      <c r="S147" s="51">
        <v>16</v>
      </c>
      <c r="T147" s="23">
        <v>13</v>
      </c>
      <c r="U147" s="24"/>
      <c r="V147" s="242"/>
      <c r="W147" s="23"/>
      <c r="X147" s="23">
        <v>1</v>
      </c>
      <c r="Y147" s="23">
        <v>1</v>
      </c>
      <c r="Z147" s="23"/>
      <c r="AA147" s="23">
        <v>1</v>
      </c>
      <c r="AB147" s="23">
        <v>1</v>
      </c>
      <c r="AC147" s="51">
        <v>1</v>
      </c>
      <c r="AD147" s="23">
        <v>0</v>
      </c>
      <c r="AE147" s="24"/>
      <c r="AF147" s="237">
        <v>0</v>
      </c>
      <c r="AG147" s="23">
        <v>0</v>
      </c>
      <c r="AH147" s="24"/>
      <c r="AI147" s="237">
        <v>2</v>
      </c>
      <c r="AJ147" s="23">
        <v>1</v>
      </c>
      <c r="AK147" s="24"/>
      <c r="AL147" s="246">
        <v>32.156902920302109</v>
      </c>
      <c r="AM147" s="50">
        <v>46.812482569820318</v>
      </c>
      <c r="AN147" s="50">
        <v>65.565933033961102</v>
      </c>
      <c r="AO147" s="50">
        <v>56.516468318336265</v>
      </c>
      <c r="AP147" s="50">
        <v>56.516468318336265</v>
      </c>
      <c r="AQ147" s="50">
        <v>56.516468318336265</v>
      </c>
      <c r="AR147" s="80">
        <v>56.516468318336265</v>
      </c>
      <c r="AS147" s="50">
        <v>61.041200676148684</v>
      </c>
      <c r="AT147" s="50">
        <v>65.569999999999993</v>
      </c>
      <c r="AU147" s="583"/>
      <c r="AV147" s="250">
        <v>13067.654708851971</v>
      </c>
      <c r="AW147" s="25">
        <v>14096.391027939511</v>
      </c>
      <c r="AX147" s="25">
        <v>22899.69892032487</v>
      </c>
      <c r="AY147" s="25">
        <v>29035.122167773661</v>
      </c>
      <c r="AZ147" s="25">
        <v>28354.989442291168</v>
      </c>
      <c r="BA147" s="25">
        <v>27913.899180994988</v>
      </c>
      <c r="BB147" s="97">
        <v>23253.994001172447</v>
      </c>
      <c r="BC147" s="25">
        <v>25732.636695294848</v>
      </c>
      <c r="BD147" s="25">
        <v>24166.23</v>
      </c>
      <c r="BE147" s="568"/>
      <c r="BF147" s="250"/>
      <c r="BG147" s="25"/>
      <c r="BH147" s="25"/>
      <c r="BI147" s="25">
        <v>1331.8080147523349</v>
      </c>
      <c r="BJ147" s="25">
        <v>5285.9687765009876</v>
      </c>
      <c r="BK147" s="25">
        <v>4987.1656962680918</v>
      </c>
      <c r="BL147" s="25">
        <v>2885.5840319633926</v>
      </c>
      <c r="BM147" s="97">
        <v>4346.8733814833158</v>
      </c>
      <c r="BN147" s="25">
        <v>4202.4799999999996</v>
      </c>
      <c r="BO147" s="568"/>
      <c r="BP147" s="221">
        <v>7447.3110568522661</v>
      </c>
      <c r="BQ147" s="25">
        <v>7541.14</v>
      </c>
      <c r="BR147" s="568"/>
      <c r="BS147" s="573"/>
      <c r="BT147" s="261">
        <f t="shared" si="130"/>
        <v>0</v>
      </c>
      <c r="BU147" s="27">
        <f t="shared" si="131"/>
        <v>0</v>
      </c>
      <c r="BV147" s="27">
        <f t="shared" si="132"/>
        <v>0</v>
      </c>
      <c r="BW147" s="27">
        <f t="shared" si="133"/>
        <v>4.5868862099382533E-2</v>
      </c>
      <c r="BX147" s="27">
        <f t="shared" si="134"/>
        <v>0.18642111601766359</v>
      </c>
      <c r="BY147" s="27">
        <f t="shared" si="176"/>
        <v>0.17866245284942397</v>
      </c>
      <c r="BZ147" s="27">
        <f t="shared" si="197"/>
        <v>0.12408982438964695</v>
      </c>
      <c r="CA147" s="98">
        <f t="shared" si="197"/>
        <v>0.16892452308542993</v>
      </c>
      <c r="CB147" s="27">
        <f t="shared" si="171"/>
        <v>0.17389886631054988</v>
      </c>
      <c r="CC147" s="28"/>
      <c r="CD147" s="242" t="s">
        <v>107</v>
      </c>
      <c r="CE147" s="29"/>
      <c r="CF147" s="29"/>
      <c r="CG147" s="29">
        <f>(BW147-BV147)*100</f>
        <v>4.5868862099382532</v>
      </c>
      <c r="CH147" s="29">
        <f t="shared" si="198"/>
        <v>14.055225391828104</v>
      </c>
      <c r="CI147" s="29">
        <f t="shared" si="198"/>
        <v>-0.77586631682396157</v>
      </c>
      <c r="CJ147" s="29">
        <f t="shared" si="198"/>
        <v>-5.4572628459777022</v>
      </c>
      <c r="CK147" s="99">
        <f t="shared" si="198"/>
        <v>4.4834698695782977</v>
      </c>
      <c r="CL147" s="29">
        <f t="shared" si="139"/>
        <v>0.49743432251199426</v>
      </c>
      <c r="CM147" s="560">
        <f t="shared" si="179"/>
        <v>-17.389886631054988</v>
      </c>
      <c r="CN147" s="261">
        <f t="shared" si="196"/>
        <v>1</v>
      </c>
      <c r="CO147" s="27">
        <f t="shared" si="196"/>
        <v>0.14285714285714285</v>
      </c>
      <c r="CP147" s="27">
        <f>Z147/P147</f>
        <v>0</v>
      </c>
      <c r="CQ147" s="27">
        <f t="shared" si="199"/>
        <v>5.5555555555555552E-2</v>
      </c>
      <c r="CR147" s="27">
        <f t="shared" si="199"/>
        <v>8.3333333333333329E-2</v>
      </c>
      <c r="CS147" s="98">
        <f t="shared" si="199"/>
        <v>6.25E-2</v>
      </c>
      <c r="CT147" s="27">
        <f t="shared" si="199"/>
        <v>0</v>
      </c>
      <c r="CU147" s="28"/>
      <c r="CV147" s="267">
        <f t="shared" si="200"/>
        <v>0</v>
      </c>
      <c r="CW147" s="27">
        <f t="shared" si="200"/>
        <v>0</v>
      </c>
      <c r="CX147" s="28"/>
      <c r="CY147" s="267">
        <f t="shared" si="201"/>
        <v>0.125</v>
      </c>
      <c r="CZ147" s="27">
        <f t="shared" si="201"/>
        <v>7.6923076923076927E-2</v>
      </c>
      <c r="DA147" s="28"/>
      <c r="DB147" s="267">
        <f t="shared" si="202"/>
        <v>0.1875</v>
      </c>
      <c r="DC147" s="27">
        <f t="shared" si="202"/>
        <v>7.6923076923076927E-2</v>
      </c>
      <c r="DD147" s="28"/>
      <c r="DE147" s="159"/>
      <c r="DF147" s="159"/>
      <c r="DG147" s="261"/>
      <c r="DH147" s="28" t="s">
        <v>192</v>
      </c>
      <c r="DI147" s="26"/>
      <c r="DJ147" s="171"/>
      <c r="DK147" s="187"/>
      <c r="DL147" s="165" t="s">
        <v>192</v>
      </c>
      <c r="DM147" s="165"/>
      <c r="DN147" s="171" t="s">
        <v>192</v>
      </c>
      <c r="DO147" s="187"/>
      <c r="DP147" s="165" t="s">
        <v>192</v>
      </c>
      <c r="DQ147" s="165"/>
      <c r="DR147" s="171" t="s">
        <v>192</v>
      </c>
      <c r="DS147" s="187"/>
      <c r="DT147" s="165"/>
      <c r="DU147" s="165"/>
      <c r="DV147" s="171"/>
    </row>
    <row r="148" spans="1:126" s="6" customFormat="1" x14ac:dyDescent="0.25">
      <c r="A148" s="327">
        <v>71</v>
      </c>
      <c r="B148" s="14" t="s">
        <v>32</v>
      </c>
      <c r="C148" s="2"/>
      <c r="D148" s="3"/>
      <c r="E148" s="3"/>
      <c r="F148" s="3">
        <v>1</v>
      </c>
      <c r="G148" s="3">
        <v>3</v>
      </c>
      <c r="H148" s="75">
        <v>0</v>
      </c>
      <c r="I148" s="3">
        <v>11</v>
      </c>
      <c r="J148" s="4">
        <v>0</v>
      </c>
      <c r="K148" s="238">
        <v>38</v>
      </c>
      <c r="L148" s="3">
        <v>30</v>
      </c>
      <c r="M148" s="4">
        <v>0</v>
      </c>
      <c r="N148" s="194"/>
      <c r="O148" s="3"/>
      <c r="P148" s="3"/>
      <c r="Q148" s="3">
        <v>136</v>
      </c>
      <c r="R148" s="3">
        <v>121</v>
      </c>
      <c r="S148" s="75">
        <v>198</v>
      </c>
      <c r="T148" s="3">
        <v>162</v>
      </c>
      <c r="U148" s="4">
        <v>159</v>
      </c>
      <c r="V148" s="194"/>
      <c r="W148" s="3"/>
      <c r="X148" s="3"/>
      <c r="Y148" s="3"/>
      <c r="Z148" s="3"/>
      <c r="AA148" s="3">
        <v>74</v>
      </c>
      <c r="AB148" s="3">
        <v>46</v>
      </c>
      <c r="AC148" s="75">
        <v>16</v>
      </c>
      <c r="AD148" s="3">
        <v>18</v>
      </c>
      <c r="AE148" s="4">
        <v>41</v>
      </c>
      <c r="AF148" s="238">
        <v>0</v>
      </c>
      <c r="AG148" s="3">
        <v>0</v>
      </c>
      <c r="AH148" s="4">
        <v>31</v>
      </c>
      <c r="AI148" s="238">
        <v>38</v>
      </c>
      <c r="AJ148" s="3">
        <v>82</v>
      </c>
      <c r="AK148" s="4">
        <v>49</v>
      </c>
      <c r="AL148" s="247"/>
      <c r="AM148" s="30"/>
      <c r="AN148" s="30"/>
      <c r="AO148" s="30"/>
      <c r="AP148" s="30"/>
      <c r="AQ148" s="30"/>
      <c r="AR148" s="79">
        <v>47.495461038924084</v>
      </c>
      <c r="AS148" s="30">
        <v>53.087347254711133</v>
      </c>
      <c r="AT148" s="30">
        <v>59.46</v>
      </c>
      <c r="AU148" s="584">
        <v>50.2</v>
      </c>
      <c r="AV148" s="251"/>
      <c r="AW148" s="16"/>
      <c r="AX148" s="16"/>
      <c r="AY148" s="16"/>
      <c r="AZ148" s="16"/>
      <c r="BA148" s="16">
        <v>257077.36438608772</v>
      </c>
      <c r="BB148" s="117">
        <v>245338.67194836683</v>
      </c>
      <c r="BC148" s="16">
        <v>296967.30525153526</v>
      </c>
      <c r="BD148" s="16">
        <v>299185.32</v>
      </c>
      <c r="BE148" s="578">
        <v>304454.88</v>
      </c>
      <c r="BF148" s="251"/>
      <c r="BG148" s="16"/>
      <c r="BH148" s="16"/>
      <c r="BI148" s="16"/>
      <c r="BJ148" s="16"/>
      <c r="BK148" s="16">
        <v>106270.02692073466</v>
      </c>
      <c r="BL148" s="16">
        <v>39500.344334978174</v>
      </c>
      <c r="BM148" s="117">
        <v>44428.816569057664</v>
      </c>
      <c r="BN148" s="16">
        <v>24343</v>
      </c>
      <c r="BO148" s="578">
        <v>17448.55</v>
      </c>
      <c r="BP148" s="256">
        <v>138882.04961838579</v>
      </c>
      <c r="BQ148" s="16">
        <v>165699</v>
      </c>
      <c r="BR148" s="578">
        <v>173505</v>
      </c>
      <c r="BS148" s="571">
        <f t="shared" si="182"/>
        <v>4.7109517860699217E-2</v>
      </c>
      <c r="BT148" s="262"/>
      <c r="BU148" s="32"/>
      <c r="BV148" s="32"/>
      <c r="BW148" s="32"/>
      <c r="BX148" s="32"/>
      <c r="BY148" s="32">
        <f t="shared" si="176"/>
        <v>0.41337761173377613</v>
      </c>
      <c r="BZ148" s="32">
        <f t="shared" si="197"/>
        <v>0.16100333478323908</v>
      </c>
      <c r="CA148" s="118">
        <f t="shared" si="197"/>
        <v>0.14960844437547044</v>
      </c>
      <c r="CB148" s="32">
        <f t="shared" si="171"/>
        <v>8.1364286188907925E-2</v>
      </c>
      <c r="CC148" s="33">
        <f t="shared" si="183"/>
        <v>5.7310791011134392E-2</v>
      </c>
      <c r="CD148" s="194" t="s">
        <v>107</v>
      </c>
      <c r="CE148" s="34"/>
      <c r="CF148" s="34"/>
      <c r="CG148" s="34"/>
      <c r="CH148" s="34"/>
      <c r="CI148" s="34"/>
      <c r="CJ148" s="34">
        <f>(BZ148-BY148)*100</f>
        <v>-25.237427695053704</v>
      </c>
      <c r="CK148" s="119">
        <f>(CA148-BZ148)*100</f>
        <v>-1.1394890407768643</v>
      </c>
      <c r="CL148" s="34">
        <f t="shared" si="139"/>
        <v>-6.8244158186562514</v>
      </c>
      <c r="CM148" s="561">
        <f t="shared" si="179"/>
        <v>-2.4053495177773532</v>
      </c>
      <c r="CN148" s="262"/>
      <c r="CO148" s="32"/>
      <c r="CP148" s="32"/>
      <c r="CQ148" s="32">
        <f t="shared" si="199"/>
        <v>0.54411764705882348</v>
      </c>
      <c r="CR148" s="32">
        <f t="shared" si="199"/>
        <v>0.38016528925619836</v>
      </c>
      <c r="CS148" s="118">
        <f t="shared" si="199"/>
        <v>8.0808080808080815E-2</v>
      </c>
      <c r="CT148" s="32">
        <f t="shared" si="199"/>
        <v>0.1111111111111111</v>
      </c>
      <c r="CU148" s="33">
        <f t="shared" si="184"/>
        <v>0.25786163522012578</v>
      </c>
      <c r="CV148" s="268">
        <f t="shared" si="200"/>
        <v>0</v>
      </c>
      <c r="CW148" s="32">
        <f t="shared" si="200"/>
        <v>0</v>
      </c>
      <c r="CX148" s="33">
        <f t="shared" si="185"/>
        <v>0.19496855345911951</v>
      </c>
      <c r="CY148" s="268">
        <f t="shared" si="201"/>
        <v>0.19191919191919191</v>
      </c>
      <c r="CZ148" s="32">
        <f t="shared" si="201"/>
        <v>0.50617283950617287</v>
      </c>
      <c r="DA148" s="33">
        <f t="shared" si="186"/>
        <v>0.3081761006289308</v>
      </c>
      <c r="DB148" s="268">
        <f t="shared" si="202"/>
        <v>0.27272727272727271</v>
      </c>
      <c r="DC148" s="32">
        <f t="shared" si="202"/>
        <v>0.61728395061728392</v>
      </c>
      <c r="DD148" s="33">
        <f t="shared" si="187"/>
        <v>0.76100628930817615</v>
      </c>
      <c r="DE148" s="548">
        <f t="shared" si="188"/>
        <v>-0.1557349478641103</v>
      </c>
      <c r="DF148" s="548">
        <f t="shared" si="189"/>
        <v>-1.8518518518518517E-2</v>
      </c>
      <c r="DG148" s="262"/>
      <c r="DH148" s="33" t="s">
        <v>192</v>
      </c>
      <c r="DI148" s="31" t="s">
        <v>192</v>
      </c>
      <c r="DJ148" s="172"/>
      <c r="DK148" s="188"/>
      <c r="DL148" s="95" t="s">
        <v>192</v>
      </c>
      <c r="DM148" s="95"/>
      <c r="DN148" s="172" t="s">
        <v>192</v>
      </c>
      <c r="DO148" s="188"/>
      <c r="DP148" s="95" t="s">
        <v>192</v>
      </c>
      <c r="DQ148" s="95"/>
      <c r="DR148" s="172" t="s">
        <v>192</v>
      </c>
      <c r="DS148" s="188"/>
      <c r="DT148" s="95" t="s">
        <v>192</v>
      </c>
      <c r="DU148" s="95"/>
      <c r="DV148" s="172" t="s">
        <v>192</v>
      </c>
    </row>
    <row r="149" spans="1:126" s="6" customFormat="1" x14ac:dyDescent="0.25">
      <c r="A149" s="327">
        <v>72</v>
      </c>
      <c r="B149" s="14" t="s">
        <v>213</v>
      </c>
      <c r="C149" s="2">
        <v>0</v>
      </c>
      <c r="D149" s="3">
        <v>0</v>
      </c>
      <c r="E149" s="3">
        <v>2</v>
      </c>
      <c r="F149" s="3">
        <v>6</v>
      </c>
      <c r="G149" s="3">
        <v>9</v>
      </c>
      <c r="H149" s="75">
        <v>8</v>
      </c>
      <c r="I149" s="3">
        <v>10</v>
      </c>
      <c r="J149" s="4">
        <v>11</v>
      </c>
      <c r="K149" s="238">
        <v>86</v>
      </c>
      <c r="L149" s="3">
        <v>93</v>
      </c>
      <c r="M149" s="4">
        <v>92</v>
      </c>
      <c r="N149" s="194">
        <v>860</v>
      </c>
      <c r="O149" s="3">
        <v>1083</v>
      </c>
      <c r="P149" s="3">
        <v>1286</v>
      </c>
      <c r="Q149" s="3">
        <v>424</v>
      </c>
      <c r="R149" s="3">
        <v>386</v>
      </c>
      <c r="S149" s="75">
        <v>1231</v>
      </c>
      <c r="T149" s="3">
        <v>350</v>
      </c>
      <c r="U149" s="4">
        <v>342</v>
      </c>
      <c r="V149" s="194">
        <v>31</v>
      </c>
      <c r="W149" s="3">
        <v>5</v>
      </c>
      <c r="X149" s="3">
        <v>21</v>
      </c>
      <c r="Y149" s="3">
        <v>63</v>
      </c>
      <c r="Z149" s="3">
        <v>41</v>
      </c>
      <c r="AA149" s="3">
        <v>41</v>
      </c>
      <c r="AB149" s="3">
        <v>66</v>
      </c>
      <c r="AC149" s="75">
        <v>43</v>
      </c>
      <c r="AD149" s="3">
        <v>57</v>
      </c>
      <c r="AE149" s="4">
        <v>62</v>
      </c>
      <c r="AF149" s="238">
        <v>13</v>
      </c>
      <c r="AG149" s="3">
        <v>5</v>
      </c>
      <c r="AH149" s="4">
        <v>8</v>
      </c>
      <c r="AI149" s="238">
        <v>168</v>
      </c>
      <c r="AJ149" s="3">
        <v>12</v>
      </c>
      <c r="AK149" s="4">
        <v>14</v>
      </c>
      <c r="AL149" s="247">
        <v>33.992407556018463</v>
      </c>
      <c r="AM149" s="30">
        <v>42.842670218154709</v>
      </c>
      <c r="AN149" s="30">
        <v>55.776574976807197</v>
      </c>
      <c r="AO149" s="30">
        <v>55.748117540594535</v>
      </c>
      <c r="AP149" s="30">
        <v>55.748117540594535</v>
      </c>
      <c r="AQ149" s="30">
        <v>54.25410213943006</v>
      </c>
      <c r="AR149" s="79">
        <v>54.25410213943006</v>
      </c>
      <c r="AS149" s="30">
        <v>59.219924758538653</v>
      </c>
      <c r="AT149" s="30">
        <v>55.03</v>
      </c>
      <c r="AU149" s="584">
        <v>54.52</v>
      </c>
      <c r="AV149" s="251">
        <v>594340.57005936222</v>
      </c>
      <c r="AW149" s="16">
        <v>622911.57989994367</v>
      </c>
      <c r="AX149" s="16">
        <v>810567.64048013394</v>
      </c>
      <c r="AY149" s="16">
        <v>961776.89654583647</v>
      </c>
      <c r="AZ149" s="16">
        <v>920284.6170482809</v>
      </c>
      <c r="BA149" s="16">
        <v>970793.39332160889</v>
      </c>
      <c r="BB149" s="117">
        <v>889364.06167295575</v>
      </c>
      <c r="BC149" s="16">
        <v>980495.35859215376</v>
      </c>
      <c r="BD149" s="16">
        <v>747226.31</v>
      </c>
      <c r="BE149" s="578">
        <v>1135182</v>
      </c>
      <c r="BF149" s="251">
        <v>29467.461767434448</v>
      </c>
      <c r="BG149" s="16">
        <v>25243.965600651107</v>
      </c>
      <c r="BH149" s="16">
        <v>34933.480742852917</v>
      </c>
      <c r="BI149" s="16">
        <v>58307.750098178156</v>
      </c>
      <c r="BJ149" s="16">
        <v>105101.06658470925</v>
      </c>
      <c r="BK149" s="16">
        <v>139328.11993101917</v>
      </c>
      <c r="BL149" s="16">
        <v>156551.79822539428</v>
      </c>
      <c r="BM149" s="117">
        <v>155555.28995281758</v>
      </c>
      <c r="BN149" s="16">
        <v>165085.21</v>
      </c>
      <c r="BO149" s="578">
        <v>150654.29999999999</v>
      </c>
      <c r="BP149" s="256">
        <v>179423.66577310316</v>
      </c>
      <c r="BQ149" s="16">
        <v>182096.3</v>
      </c>
      <c r="BR149" s="578">
        <v>184592</v>
      </c>
      <c r="BS149" s="571">
        <f t="shared" si="182"/>
        <v>1.3705385556982827E-2</v>
      </c>
      <c r="BT149" s="262">
        <f t="shared" si="130"/>
        <v>4.9580094733380334E-2</v>
      </c>
      <c r="BU149" s="32">
        <f t="shared" si="131"/>
        <v>4.0525760662060525E-2</v>
      </c>
      <c r="BV149" s="32">
        <f t="shared" si="132"/>
        <v>4.3097551639441616E-2</v>
      </c>
      <c r="BW149" s="32">
        <f t="shared" si="133"/>
        <v>6.0625026768252502E-2</v>
      </c>
      <c r="BX149" s="32">
        <f t="shared" si="134"/>
        <v>0.1142049585940165</v>
      </c>
      <c r="BY149" s="32">
        <f t="shared" si="176"/>
        <v>0.14351984767253345</v>
      </c>
      <c r="BZ149" s="32">
        <f t="shared" si="197"/>
        <v>0.17602667453293475</v>
      </c>
      <c r="CA149" s="118">
        <f t="shared" si="197"/>
        <v>0.1586496953704829</v>
      </c>
      <c r="CB149" s="32">
        <f t="shared" si="171"/>
        <v>0.22093067092351176</v>
      </c>
      <c r="CC149" s="33">
        <f t="shared" si="183"/>
        <v>0.13271378510230078</v>
      </c>
      <c r="CD149" s="194" t="s">
        <v>107</v>
      </c>
      <c r="CE149" s="34">
        <f>(BU149-BT149)*100</f>
        <v>-0.90543340713198084</v>
      </c>
      <c r="CF149" s="34">
        <f>(BV149-BU149)*100</f>
        <v>0.25717909773810899</v>
      </c>
      <c r="CG149" s="34">
        <f>(BW149-BV149)*100</f>
        <v>1.7527475128810885</v>
      </c>
      <c r="CH149" s="34">
        <f>(BX149-BW149)*100</f>
        <v>5.3579931825763998</v>
      </c>
      <c r="CI149" s="34">
        <f>(BY149-BX149)*100</f>
        <v>2.9314889078516955</v>
      </c>
      <c r="CJ149" s="34">
        <f>(BZ149-BY149)*100</f>
        <v>3.2506826860401294</v>
      </c>
      <c r="CK149" s="119">
        <f>(CA149-BZ149)*100</f>
        <v>-1.7376979162451844</v>
      </c>
      <c r="CL149" s="34">
        <f t="shared" si="139"/>
        <v>6.2280975553028863</v>
      </c>
      <c r="CM149" s="561">
        <f t="shared" si="179"/>
        <v>-8.821688582121098</v>
      </c>
      <c r="CN149" s="262">
        <f>X149/N149</f>
        <v>2.441860465116279E-2</v>
      </c>
      <c r="CO149" s="32">
        <f>Y149/O149</f>
        <v>5.817174515235457E-2</v>
      </c>
      <c r="CP149" s="32">
        <f>Z149/P149</f>
        <v>3.1881804043545882E-2</v>
      </c>
      <c r="CQ149" s="32">
        <f t="shared" si="199"/>
        <v>9.6698113207547176E-2</v>
      </c>
      <c r="CR149" s="32">
        <f t="shared" si="199"/>
        <v>0.17098445595854922</v>
      </c>
      <c r="CS149" s="118">
        <f t="shared" si="199"/>
        <v>3.4930950446791224E-2</v>
      </c>
      <c r="CT149" s="32">
        <f t="shared" si="199"/>
        <v>0.16285714285714287</v>
      </c>
      <c r="CU149" s="33">
        <f t="shared" si="184"/>
        <v>0.18128654970760233</v>
      </c>
      <c r="CV149" s="268">
        <f t="shared" si="200"/>
        <v>1.0560519902518278E-2</v>
      </c>
      <c r="CW149" s="32">
        <f t="shared" si="200"/>
        <v>1.4285714285714285E-2</v>
      </c>
      <c r="CX149" s="33">
        <f t="shared" si="185"/>
        <v>2.3391812865497075E-2</v>
      </c>
      <c r="CY149" s="268">
        <f t="shared" si="201"/>
        <v>0.13647441104792851</v>
      </c>
      <c r="CZ149" s="32">
        <f t="shared" si="201"/>
        <v>3.4285714285714287E-2</v>
      </c>
      <c r="DA149" s="33">
        <f t="shared" si="186"/>
        <v>4.0935672514619881E-2</v>
      </c>
      <c r="DB149" s="268">
        <f t="shared" si="202"/>
        <v>0.18196588139723802</v>
      </c>
      <c r="DC149" s="32">
        <f t="shared" si="202"/>
        <v>0.21142857142857144</v>
      </c>
      <c r="DD149" s="33">
        <f t="shared" si="187"/>
        <v>0.24561403508771928</v>
      </c>
      <c r="DE149" s="548">
        <f t="shared" si="188"/>
        <v>-9.2676721788115205E-3</v>
      </c>
      <c r="DF149" s="548">
        <f t="shared" si="189"/>
        <v>-2.2857142857142857E-2</v>
      </c>
      <c r="DG149" s="262"/>
      <c r="DH149" s="33" t="s">
        <v>192</v>
      </c>
      <c r="DI149" s="31" t="s">
        <v>192</v>
      </c>
      <c r="DJ149" s="172"/>
      <c r="DK149" s="188"/>
      <c r="DL149" s="95" t="s">
        <v>192</v>
      </c>
      <c r="DM149" s="95"/>
      <c r="DN149" s="172" t="s">
        <v>192</v>
      </c>
      <c r="DO149" s="188" t="s">
        <v>192</v>
      </c>
      <c r="DP149" s="95"/>
      <c r="DQ149" s="95" t="s">
        <v>192</v>
      </c>
      <c r="DR149" s="172"/>
      <c r="DS149" s="188" t="s">
        <v>192</v>
      </c>
      <c r="DT149" s="95"/>
      <c r="DU149" s="95"/>
      <c r="DV149" s="172" t="s">
        <v>192</v>
      </c>
    </row>
    <row r="150" spans="1:126" s="11" customFormat="1" x14ac:dyDescent="0.25">
      <c r="A150" s="328">
        <v>73</v>
      </c>
      <c r="B150" s="35" t="s">
        <v>351</v>
      </c>
      <c r="C150" s="36"/>
      <c r="D150" s="37"/>
      <c r="E150" s="37"/>
      <c r="F150" s="37"/>
      <c r="G150" s="37"/>
      <c r="H150" s="76"/>
      <c r="I150" s="37">
        <v>11</v>
      </c>
      <c r="J150" s="38">
        <v>0</v>
      </c>
      <c r="K150" s="239"/>
      <c r="L150" s="37">
        <v>0</v>
      </c>
      <c r="M150" s="38">
        <v>11</v>
      </c>
      <c r="N150" s="195"/>
      <c r="O150" s="37"/>
      <c r="P150" s="37"/>
      <c r="Q150" s="37"/>
      <c r="R150" s="37"/>
      <c r="S150" s="76"/>
      <c r="T150" s="37">
        <v>24</v>
      </c>
      <c r="U150" s="38">
        <v>23</v>
      </c>
      <c r="V150" s="195"/>
      <c r="W150" s="37"/>
      <c r="X150" s="37"/>
      <c r="Y150" s="37"/>
      <c r="Z150" s="37"/>
      <c r="AA150" s="37"/>
      <c r="AB150" s="37"/>
      <c r="AC150" s="76"/>
      <c r="AD150" s="37">
        <v>3</v>
      </c>
      <c r="AE150" s="38">
        <v>1</v>
      </c>
      <c r="AF150" s="239"/>
      <c r="AG150" s="37">
        <v>0</v>
      </c>
      <c r="AH150" s="38">
        <v>0</v>
      </c>
      <c r="AI150" s="239"/>
      <c r="AJ150" s="37">
        <v>2</v>
      </c>
      <c r="AK150" s="38">
        <v>0</v>
      </c>
      <c r="AL150" s="248"/>
      <c r="AM150" s="39"/>
      <c r="AN150" s="39"/>
      <c r="AO150" s="39"/>
      <c r="AP150" s="39"/>
      <c r="AQ150" s="39"/>
      <c r="AR150" s="78"/>
      <c r="AS150" s="39"/>
      <c r="AT150" s="39">
        <v>38.229999999999997</v>
      </c>
      <c r="AU150" s="587">
        <v>40.36</v>
      </c>
      <c r="AV150" s="252"/>
      <c r="AW150" s="226"/>
      <c r="AX150" s="226"/>
      <c r="AY150" s="226"/>
      <c r="AZ150" s="226"/>
      <c r="BA150" s="226"/>
      <c r="BB150" s="108"/>
      <c r="BC150" s="226"/>
      <c r="BD150" s="226">
        <v>80371.199999999997</v>
      </c>
      <c r="BE150" s="567">
        <v>83990.42</v>
      </c>
      <c r="BF150" s="252"/>
      <c r="BG150" s="226"/>
      <c r="BH150" s="226"/>
      <c r="BI150" s="226"/>
      <c r="BJ150" s="226"/>
      <c r="BK150" s="226"/>
      <c r="BL150" s="226"/>
      <c r="BM150" s="108"/>
      <c r="BN150" s="226">
        <v>3161.88</v>
      </c>
      <c r="BO150" s="567">
        <v>1830.93</v>
      </c>
      <c r="BP150" s="257"/>
      <c r="BQ150" s="226">
        <v>5316.88</v>
      </c>
      <c r="BR150" s="567">
        <v>4069.1</v>
      </c>
      <c r="BS150" s="549">
        <f t="shared" si="182"/>
        <v>-0.23468274627224991</v>
      </c>
      <c r="BT150" s="263"/>
      <c r="BU150" s="41"/>
      <c r="BV150" s="41"/>
      <c r="BW150" s="41"/>
      <c r="BX150" s="41"/>
      <c r="BY150" s="41"/>
      <c r="BZ150" s="41"/>
      <c r="CA150" s="103"/>
      <c r="CB150" s="41">
        <f t="shared" si="171"/>
        <v>3.9340957955088393E-2</v>
      </c>
      <c r="CC150" s="42">
        <f t="shared" si="183"/>
        <v>2.1799271869339384E-2</v>
      </c>
      <c r="CD150" s="195"/>
      <c r="CE150" s="43"/>
      <c r="CF150" s="43"/>
      <c r="CG150" s="43"/>
      <c r="CH150" s="43"/>
      <c r="CI150" s="43"/>
      <c r="CJ150" s="43"/>
      <c r="CK150" s="110"/>
      <c r="CL150" s="43"/>
      <c r="CM150" s="562">
        <f t="shared" si="179"/>
        <v>-1.7541686085749009</v>
      </c>
      <c r="CN150" s="263"/>
      <c r="CO150" s="41"/>
      <c r="CP150" s="41"/>
      <c r="CQ150" s="41"/>
      <c r="CR150" s="41"/>
      <c r="CS150" s="103"/>
      <c r="CT150" s="41">
        <f>AD150/T150</f>
        <v>0.125</v>
      </c>
      <c r="CU150" s="42">
        <f t="shared" si="184"/>
        <v>4.3478260869565216E-2</v>
      </c>
      <c r="CV150" s="263"/>
      <c r="CW150" s="41">
        <f>AG150/T150</f>
        <v>0</v>
      </c>
      <c r="CX150" s="42">
        <f t="shared" si="185"/>
        <v>0</v>
      </c>
      <c r="CY150" s="263"/>
      <c r="CZ150" s="41">
        <f>AJ150/T150</f>
        <v>8.3333333333333329E-2</v>
      </c>
      <c r="DA150" s="42">
        <f t="shared" si="186"/>
        <v>0</v>
      </c>
      <c r="DB150" s="269"/>
      <c r="DC150" s="41">
        <f>(AD150+AG150+AJ150)/T150</f>
        <v>0.20833333333333334</v>
      </c>
      <c r="DD150" s="42">
        <f t="shared" si="187"/>
        <v>4.3478260869565216E-2</v>
      </c>
      <c r="DE150" s="549">
        <f t="shared" si="188"/>
        <v>5.5715406748626801E-2</v>
      </c>
      <c r="DF150" s="549">
        <f t="shared" si="189"/>
        <v>-4.1666666666666664E-2</v>
      </c>
      <c r="DG150" s="263"/>
      <c r="DH150" s="42"/>
      <c r="DI150" s="140"/>
      <c r="DJ150" s="173"/>
      <c r="DK150" s="189"/>
      <c r="DL150" s="94"/>
      <c r="DM150" s="94"/>
      <c r="DN150" s="173"/>
      <c r="DO150" s="189"/>
      <c r="DP150" s="94" t="s">
        <v>192</v>
      </c>
      <c r="DQ150" s="94"/>
      <c r="DR150" s="173" t="s">
        <v>192</v>
      </c>
      <c r="DS150" s="189" t="s">
        <v>192</v>
      </c>
      <c r="DT150" s="94"/>
      <c r="DU150" s="94"/>
      <c r="DV150" s="173" t="s">
        <v>192</v>
      </c>
    </row>
    <row r="151" spans="1:126" s="8" customFormat="1" x14ac:dyDescent="0.25">
      <c r="A151" s="326"/>
      <c r="B151" s="21" t="s">
        <v>352</v>
      </c>
      <c r="C151" s="22"/>
      <c r="D151" s="23"/>
      <c r="E151" s="23"/>
      <c r="F151" s="23"/>
      <c r="G151" s="23"/>
      <c r="H151" s="51"/>
      <c r="I151" s="23">
        <v>0</v>
      </c>
      <c r="J151" s="24">
        <v>0</v>
      </c>
      <c r="K151" s="237"/>
      <c r="L151" s="23">
        <v>1</v>
      </c>
      <c r="M151" s="24">
        <v>1</v>
      </c>
      <c r="N151" s="242"/>
      <c r="O151" s="23"/>
      <c r="P151" s="23"/>
      <c r="Q151" s="23"/>
      <c r="R151" s="23"/>
      <c r="S151" s="51"/>
      <c r="T151" s="23">
        <v>3</v>
      </c>
      <c r="U151" s="24">
        <v>2</v>
      </c>
      <c r="V151" s="242"/>
      <c r="W151" s="23"/>
      <c r="X151" s="23"/>
      <c r="Y151" s="23"/>
      <c r="Z151" s="23"/>
      <c r="AA151" s="23"/>
      <c r="AB151" s="23"/>
      <c r="AC151" s="51"/>
      <c r="AD151" s="23">
        <v>0</v>
      </c>
      <c r="AE151" s="24">
        <v>0</v>
      </c>
      <c r="AF151" s="237"/>
      <c r="AG151" s="23">
        <v>0</v>
      </c>
      <c r="AH151" s="24">
        <v>0</v>
      </c>
      <c r="AI151" s="237"/>
      <c r="AJ151" s="23">
        <v>0</v>
      </c>
      <c r="AK151" s="24">
        <v>0</v>
      </c>
      <c r="AL151" s="246"/>
      <c r="AM151" s="50"/>
      <c r="AN151" s="50"/>
      <c r="AO151" s="50"/>
      <c r="AP151" s="50"/>
      <c r="AQ151" s="50"/>
      <c r="AR151" s="80"/>
      <c r="AS151" s="50"/>
      <c r="AT151" s="50" t="s">
        <v>271</v>
      </c>
      <c r="AU151" s="583" t="s">
        <v>387</v>
      </c>
      <c r="AV151" s="250"/>
      <c r="AW151" s="25"/>
      <c r="AX151" s="25"/>
      <c r="AY151" s="25"/>
      <c r="AZ151" s="25"/>
      <c r="BA151" s="25"/>
      <c r="BB151" s="97"/>
      <c r="BC151" s="25"/>
      <c r="BD151" s="25">
        <v>4315.53</v>
      </c>
      <c r="BE151" s="568">
        <v>4895.2</v>
      </c>
      <c r="BF151" s="250"/>
      <c r="BG151" s="25"/>
      <c r="BH151" s="25"/>
      <c r="BI151" s="25"/>
      <c r="BJ151" s="25"/>
      <c r="BK151" s="25"/>
      <c r="BL151" s="25"/>
      <c r="BM151" s="97"/>
      <c r="BN151" s="25">
        <v>378.18</v>
      </c>
      <c r="BO151" s="568">
        <v>259.70999999999998</v>
      </c>
      <c r="BP151" s="221"/>
      <c r="BQ151" s="25">
        <v>378.18</v>
      </c>
      <c r="BR151" s="568">
        <v>439.38</v>
      </c>
      <c r="BS151" s="159">
        <f t="shared" si="182"/>
        <v>0.16182770109471678</v>
      </c>
      <c r="BT151" s="261"/>
      <c r="BU151" s="27"/>
      <c r="BV151" s="27"/>
      <c r="BW151" s="27"/>
      <c r="BX151" s="27"/>
      <c r="BY151" s="27"/>
      <c r="BZ151" s="27"/>
      <c r="CA151" s="98"/>
      <c r="CB151" s="27">
        <f t="shared" si="171"/>
        <v>8.7632341798110552E-2</v>
      </c>
      <c r="CC151" s="28">
        <f t="shared" si="183"/>
        <v>5.3054012093479326E-2</v>
      </c>
      <c r="CD151" s="242" t="s">
        <v>107</v>
      </c>
      <c r="CE151" s="29"/>
      <c r="CF151" s="29"/>
      <c r="CG151" s="29"/>
      <c r="CH151" s="29"/>
      <c r="CI151" s="29"/>
      <c r="CJ151" s="29"/>
      <c r="CK151" s="99"/>
      <c r="CL151" s="29"/>
      <c r="CM151" s="560">
        <f t="shared" si="179"/>
        <v>-3.4578329704631225</v>
      </c>
      <c r="CN151" s="261"/>
      <c r="CO151" s="27"/>
      <c r="CP151" s="27"/>
      <c r="CQ151" s="27"/>
      <c r="CR151" s="27"/>
      <c r="CS151" s="98"/>
      <c r="CT151" s="27">
        <f>AD151/T151</f>
        <v>0</v>
      </c>
      <c r="CU151" s="28">
        <f t="shared" si="184"/>
        <v>0</v>
      </c>
      <c r="CV151" s="261"/>
      <c r="CW151" s="27">
        <f>AG151/T151</f>
        <v>0</v>
      </c>
      <c r="CX151" s="28">
        <f t="shared" si="185"/>
        <v>0</v>
      </c>
      <c r="CY151" s="261"/>
      <c r="CZ151" s="27">
        <f>AJ151/T151</f>
        <v>0</v>
      </c>
      <c r="DA151" s="28">
        <f t="shared" si="186"/>
        <v>0</v>
      </c>
      <c r="DB151" s="267"/>
      <c r="DC151" s="27">
        <f>(AD151+AG151+AJ151)/T151</f>
        <v>0</v>
      </c>
      <c r="DD151" s="28">
        <f t="shared" si="187"/>
        <v>0</v>
      </c>
      <c r="DE151" s="159"/>
      <c r="DF151" s="159">
        <f t="shared" si="189"/>
        <v>-0.33333333333333331</v>
      </c>
      <c r="DG151" s="261"/>
      <c r="DH151" s="28"/>
      <c r="DI151" s="26"/>
      <c r="DJ151" s="171"/>
      <c r="DK151" s="187"/>
      <c r="DL151" s="165"/>
      <c r="DM151" s="165"/>
      <c r="DN151" s="171"/>
      <c r="DO151" s="187"/>
      <c r="DP151" s="165" t="s">
        <v>192</v>
      </c>
      <c r="DQ151" s="165"/>
      <c r="DR151" s="171" t="s">
        <v>192</v>
      </c>
      <c r="DS151" s="187"/>
      <c r="DT151" s="165" t="s">
        <v>192</v>
      </c>
      <c r="DU151" s="165"/>
      <c r="DV151" s="171" t="s">
        <v>192</v>
      </c>
    </row>
    <row r="152" spans="1:126" s="11" customFormat="1" x14ac:dyDescent="0.25">
      <c r="A152" s="328">
        <v>74</v>
      </c>
      <c r="B152" s="35" t="s">
        <v>33</v>
      </c>
      <c r="C152" s="36">
        <v>23</v>
      </c>
      <c r="D152" s="37">
        <v>25</v>
      </c>
      <c r="E152" s="37">
        <v>25</v>
      </c>
      <c r="F152" s="37"/>
      <c r="G152" s="37"/>
      <c r="H152" s="76"/>
      <c r="I152" s="37"/>
      <c r="J152" s="38"/>
      <c r="K152" s="239"/>
      <c r="L152" s="37"/>
      <c r="M152" s="38"/>
      <c r="N152" s="195">
        <v>30</v>
      </c>
      <c r="O152" s="37">
        <v>70</v>
      </c>
      <c r="P152" s="37">
        <v>92</v>
      </c>
      <c r="Q152" s="37"/>
      <c r="R152" s="37"/>
      <c r="S152" s="76"/>
      <c r="T152" s="37"/>
      <c r="U152" s="38"/>
      <c r="V152" s="195">
        <v>0</v>
      </c>
      <c r="W152" s="37">
        <v>0</v>
      </c>
      <c r="X152" s="37">
        <v>1</v>
      </c>
      <c r="Y152" s="37">
        <v>3</v>
      </c>
      <c r="Z152" s="37">
        <v>15</v>
      </c>
      <c r="AA152" s="37"/>
      <c r="AB152" s="37"/>
      <c r="AC152" s="76"/>
      <c r="AD152" s="37"/>
      <c r="AE152" s="38"/>
      <c r="AF152" s="239"/>
      <c r="AG152" s="37"/>
      <c r="AH152" s="38"/>
      <c r="AI152" s="239"/>
      <c r="AJ152" s="37"/>
      <c r="AK152" s="38"/>
      <c r="AL152" s="248"/>
      <c r="AM152" s="39">
        <v>37.521129646387898</v>
      </c>
      <c r="AN152" s="39">
        <v>43.283760479450891</v>
      </c>
      <c r="AO152" s="39">
        <v>37.60650195502587</v>
      </c>
      <c r="AP152" s="39">
        <v>37.60650195502587</v>
      </c>
      <c r="AQ152" s="39"/>
      <c r="AR152" s="78"/>
      <c r="AS152" s="39"/>
      <c r="AT152" s="39"/>
      <c r="AU152" s="587"/>
      <c r="AV152" s="252"/>
      <c r="AW152" s="226"/>
      <c r="AX152" s="226">
        <v>209102.39554698038</v>
      </c>
      <c r="AY152" s="226">
        <v>197672.46629216682</v>
      </c>
      <c r="AZ152" s="226">
        <v>102166.46461886956</v>
      </c>
      <c r="BA152" s="226"/>
      <c r="BB152" s="108"/>
      <c r="BC152" s="226"/>
      <c r="BD152" s="226"/>
      <c r="BE152" s="567"/>
      <c r="BF152" s="252"/>
      <c r="BG152" s="226"/>
      <c r="BH152" s="226">
        <v>48435.979305752386</v>
      </c>
      <c r="BI152" s="226">
        <v>54474.647270078145</v>
      </c>
      <c r="BJ152" s="226">
        <v>36976.169742915525</v>
      </c>
      <c r="BK152" s="226"/>
      <c r="BL152" s="226"/>
      <c r="BM152" s="108"/>
      <c r="BN152" s="226"/>
      <c r="BO152" s="567"/>
      <c r="BP152" s="257"/>
      <c r="BQ152" s="226"/>
      <c r="BR152" s="567"/>
      <c r="BS152" s="549"/>
      <c r="BT152" s="263"/>
      <c r="BU152" s="41"/>
      <c r="BV152" s="41">
        <f t="shared" si="132"/>
        <v>0.2316376107459274</v>
      </c>
      <c r="BW152" s="41">
        <f t="shared" si="133"/>
        <v>0.27558034910923157</v>
      </c>
      <c r="BX152" s="41">
        <f t="shared" si="134"/>
        <v>0.36192081110817098</v>
      </c>
      <c r="BY152" s="41"/>
      <c r="BZ152" s="41"/>
      <c r="CA152" s="103"/>
      <c r="CB152" s="41"/>
      <c r="CC152" s="42"/>
      <c r="CD152" s="195" t="s">
        <v>107</v>
      </c>
      <c r="CE152" s="43"/>
      <c r="CF152" s="43"/>
      <c r="CG152" s="43">
        <f>(BW152-BV152)*100</f>
        <v>4.3942738363304175</v>
      </c>
      <c r="CH152" s="43">
        <f>(BX152-BW152)*100</f>
        <v>8.6340461998939411</v>
      </c>
      <c r="CI152" s="43"/>
      <c r="CJ152" s="43"/>
      <c r="CK152" s="110"/>
      <c r="CL152" s="43"/>
      <c r="CM152" s="562"/>
      <c r="CN152" s="263">
        <f>X152/N152</f>
        <v>3.3333333333333333E-2</v>
      </c>
      <c r="CO152" s="41">
        <f>Y152/O152</f>
        <v>4.2857142857142858E-2</v>
      </c>
      <c r="CP152" s="41">
        <f>Z152/P152</f>
        <v>0.16304347826086957</v>
      </c>
      <c r="CQ152" s="41"/>
      <c r="CR152" s="41"/>
      <c r="CS152" s="103"/>
      <c r="CT152" s="41"/>
      <c r="CU152" s="42"/>
      <c r="CV152" s="263"/>
      <c r="CW152" s="41"/>
      <c r="CX152" s="42"/>
      <c r="CY152" s="263"/>
      <c r="CZ152" s="41"/>
      <c r="DA152" s="42"/>
      <c r="DB152" s="269"/>
      <c r="DC152" s="41"/>
      <c r="DD152" s="42" t="s">
        <v>368</v>
      </c>
      <c r="DE152" s="549"/>
      <c r="DF152" s="549"/>
      <c r="DG152" s="263"/>
      <c r="DH152" s="42"/>
      <c r="DI152" s="140"/>
      <c r="DJ152" s="173"/>
      <c r="DK152" s="189"/>
      <c r="DL152" s="94"/>
      <c r="DM152" s="94"/>
      <c r="DN152" s="173"/>
      <c r="DO152" s="189"/>
      <c r="DP152" s="94"/>
      <c r="DQ152" s="94"/>
      <c r="DR152" s="173"/>
      <c r="DS152" s="189"/>
      <c r="DT152" s="94"/>
      <c r="DU152" s="94"/>
      <c r="DV152" s="173"/>
    </row>
    <row r="153" spans="1:126" s="11" customFormat="1" x14ac:dyDescent="0.25">
      <c r="A153" s="10"/>
      <c r="B153" s="35" t="s">
        <v>150</v>
      </c>
      <c r="C153" s="36"/>
      <c r="D153" s="37"/>
      <c r="E153" s="37"/>
      <c r="F153" s="37">
        <v>0</v>
      </c>
      <c r="G153" s="37">
        <v>24</v>
      </c>
      <c r="H153" s="76">
        <v>0</v>
      </c>
      <c r="I153" s="37">
        <v>0</v>
      </c>
      <c r="J153" s="38"/>
      <c r="K153" s="239">
        <v>24</v>
      </c>
      <c r="L153" s="37">
        <v>24</v>
      </c>
      <c r="M153" s="38"/>
      <c r="N153" s="195"/>
      <c r="O153" s="37"/>
      <c r="P153" s="37"/>
      <c r="Q153" s="37">
        <v>254</v>
      </c>
      <c r="R153" s="37">
        <v>252</v>
      </c>
      <c r="S153" s="76">
        <v>235</v>
      </c>
      <c r="T153" s="37">
        <v>217</v>
      </c>
      <c r="U153" s="38"/>
      <c r="V153" s="195"/>
      <c r="W153" s="37"/>
      <c r="X153" s="37"/>
      <c r="Y153" s="37"/>
      <c r="Z153" s="37"/>
      <c r="AA153" s="37">
        <v>9</v>
      </c>
      <c r="AB153" s="37">
        <v>35</v>
      </c>
      <c r="AC153" s="76">
        <v>32</v>
      </c>
      <c r="AD153" s="37">
        <v>12</v>
      </c>
      <c r="AE153" s="38"/>
      <c r="AF153" s="239">
        <v>0</v>
      </c>
      <c r="AG153" s="37">
        <v>42</v>
      </c>
      <c r="AH153" s="38"/>
      <c r="AI153" s="239">
        <v>29</v>
      </c>
      <c r="AJ153" s="37">
        <v>19</v>
      </c>
      <c r="AK153" s="38"/>
      <c r="AL153" s="248"/>
      <c r="AM153" s="39"/>
      <c r="AN153" s="39"/>
      <c r="AO153" s="39"/>
      <c r="AP153" s="39"/>
      <c r="AQ153" s="39">
        <v>67.17377817997621</v>
      </c>
      <c r="AR153" s="78">
        <v>67.17377817997621</v>
      </c>
      <c r="AS153" s="39">
        <v>41.960489695562345</v>
      </c>
      <c r="AT153" s="39">
        <v>41.96</v>
      </c>
      <c r="AU153" s="587"/>
      <c r="AV153" s="252"/>
      <c r="AW153" s="226"/>
      <c r="AX153" s="226"/>
      <c r="AY153" s="226"/>
      <c r="AZ153" s="226"/>
      <c r="BA153" s="226">
        <v>415256.17384078639</v>
      </c>
      <c r="BB153" s="108">
        <v>405329.5797974969</v>
      </c>
      <c r="BC153" s="226">
        <v>437862.29162042332</v>
      </c>
      <c r="BD153" s="226">
        <v>338674.62</v>
      </c>
      <c r="BE153" s="567"/>
      <c r="BF153" s="252"/>
      <c r="BG153" s="226"/>
      <c r="BH153" s="226"/>
      <c r="BI153" s="226"/>
      <c r="BJ153" s="226"/>
      <c r="BK153" s="226">
        <v>188896.17873546536</v>
      </c>
      <c r="BL153" s="226">
        <v>33027.785840718039</v>
      </c>
      <c r="BM153" s="108">
        <v>37432.171700787134</v>
      </c>
      <c r="BN153" s="226">
        <v>34583.769999999997</v>
      </c>
      <c r="BO153" s="567"/>
      <c r="BP153" s="257">
        <v>154191.08314693713</v>
      </c>
      <c r="BQ153" s="226">
        <v>158642.57</v>
      </c>
      <c r="BR153" s="567"/>
      <c r="BS153" s="572"/>
      <c r="BT153" s="263"/>
      <c r="BU153" s="41"/>
      <c r="BV153" s="41"/>
      <c r="BW153" s="41"/>
      <c r="BX153" s="41"/>
      <c r="BY153" s="41">
        <f t="shared" si="176"/>
        <v>0.4548907171886869</v>
      </c>
      <c r="BZ153" s="41">
        <f>BL153/BB153</f>
        <v>8.1483778847866853E-2</v>
      </c>
      <c r="CA153" s="103">
        <f>BM153/BC153</f>
        <v>8.5488457026659331E-2</v>
      </c>
      <c r="CB153" s="41">
        <f t="shared" si="171"/>
        <v>0.10211503300719728</v>
      </c>
      <c r="CC153" s="42"/>
      <c r="CD153" s="195"/>
      <c r="CE153" s="43"/>
      <c r="CF153" s="43"/>
      <c r="CG153" s="43"/>
      <c r="CH153" s="43"/>
      <c r="CI153" s="43"/>
      <c r="CJ153" s="43">
        <f>(BZ153-BY153)*100</f>
        <v>-37.340693834082003</v>
      </c>
      <c r="CK153" s="110">
        <f>(CA153-BZ153)*100</f>
        <v>0.40046781787924784</v>
      </c>
      <c r="CL153" s="43">
        <f t="shared" si="139"/>
        <v>1.6626575980537948</v>
      </c>
      <c r="CM153" s="562">
        <f t="shared" si="179"/>
        <v>-10.211503300719729</v>
      </c>
      <c r="CN153" s="263"/>
      <c r="CO153" s="41"/>
      <c r="CP153" s="41"/>
      <c r="CQ153" s="41">
        <f>AA153/Q153</f>
        <v>3.5433070866141732E-2</v>
      </c>
      <c r="CR153" s="41">
        <f>AB153/R153</f>
        <v>0.1388888888888889</v>
      </c>
      <c r="CS153" s="103">
        <f>AC153/S153</f>
        <v>0.13617021276595745</v>
      </c>
      <c r="CT153" s="41">
        <f>AD153/T153</f>
        <v>5.5299539170506916E-2</v>
      </c>
      <c r="CU153" s="42"/>
      <c r="CV153" s="269">
        <f>AF153/S153</f>
        <v>0</v>
      </c>
      <c r="CW153" s="41">
        <f>AG153/T153</f>
        <v>0.19354838709677419</v>
      </c>
      <c r="CX153" s="42"/>
      <c r="CY153" s="269">
        <f>AI153/S153</f>
        <v>0.12340425531914893</v>
      </c>
      <c r="CZ153" s="41">
        <f>AJ153/T153</f>
        <v>8.755760368663594E-2</v>
      </c>
      <c r="DA153" s="42"/>
      <c r="DB153" s="269">
        <f>(AC153+AF153+AI153)/S153</f>
        <v>0.25957446808510637</v>
      </c>
      <c r="DC153" s="41">
        <f>(AD153+AG153+AJ153)/T153</f>
        <v>0.33640552995391704</v>
      </c>
      <c r="DD153" s="42"/>
      <c r="DE153" s="549"/>
      <c r="DF153" s="549"/>
      <c r="DG153" s="263" t="s">
        <v>192</v>
      </c>
      <c r="DH153" s="42"/>
      <c r="DI153" s="140"/>
      <c r="DJ153" s="173" t="s">
        <v>192</v>
      </c>
      <c r="DK153" s="189"/>
      <c r="DL153" s="94" t="s">
        <v>192</v>
      </c>
      <c r="DM153" s="94" t="s">
        <v>192</v>
      </c>
      <c r="DN153" s="173"/>
      <c r="DO153" s="189" t="s">
        <v>192</v>
      </c>
      <c r="DP153" s="94"/>
      <c r="DQ153" s="94"/>
      <c r="DR153" s="173" t="s">
        <v>192</v>
      </c>
      <c r="DS153" s="189"/>
      <c r="DT153" s="94"/>
      <c r="DU153" s="94"/>
      <c r="DV153" s="173"/>
    </row>
    <row r="154" spans="1:126" s="8" customFormat="1" x14ac:dyDescent="0.25">
      <c r="A154" s="7"/>
      <c r="B154" s="21" t="s">
        <v>341</v>
      </c>
      <c r="C154" s="22"/>
      <c r="D154" s="23"/>
      <c r="E154" s="23"/>
      <c r="F154" s="23"/>
      <c r="G154" s="23"/>
      <c r="H154" s="51"/>
      <c r="I154" s="23">
        <v>1</v>
      </c>
      <c r="J154" s="24"/>
      <c r="K154" s="237"/>
      <c r="L154" s="23">
        <v>0</v>
      </c>
      <c r="M154" s="24"/>
      <c r="N154" s="242"/>
      <c r="O154" s="23"/>
      <c r="P154" s="23"/>
      <c r="Q154" s="23"/>
      <c r="R154" s="23"/>
      <c r="S154" s="51"/>
      <c r="T154" s="23">
        <v>4</v>
      </c>
      <c r="U154" s="24"/>
      <c r="V154" s="242"/>
      <c r="W154" s="23"/>
      <c r="X154" s="23"/>
      <c r="Y154" s="23"/>
      <c r="Z154" s="23"/>
      <c r="AA154" s="23"/>
      <c r="AB154" s="23"/>
      <c r="AC154" s="51"/>
      <c r="AD154" s="23">
        <v>1</v>
      </c>
      <c r="AE154" s="24"/>
      <c r="AF154" s="237"/>
      <c r="AG154" s="23">
        <v>0</v>
      </c>
      <c r="AH154" s="24"/>
      <c r="AI154" s="237"/>
      <c r="AJ154" s="23">
        <v>2</v>
      </c>
      <c r="AK154" s="24"/>
      <c r="AL154" s="246"/>
      <c r="AM154" s="50"/>
      <c r="AN154" s="50"/>
      <c r="AO154" s="50"/>
      <c r="AP154" s="50"/>
      <c r="AQ154" s="50"/>
      <c r="AR154" s="80"/>
      <c r="AS154" s="50"/>
      <c r="AT154" s="50">
        <v>45.7</v>
      </c>
      <c r="AU154" s="583"/>
      <c r="AV154" s="250"/>
      <c r="AW154" s="25"/>
      <c r="AX154" s="25"/>
      <c r="AY154" s="25"/>
      <c r="AZ154" s="25"/>
      <c r="BA154" s="25"/>
      <c r="BB154" s="97"/>
      <c r="BC154" s="25"/>
      <c r="BD154" s="25">
        <v>9136.3799999999992</v>
      </c>
      <c r="BE154" s="568"/>
      <c r="BF154" s="250"/>
      <c r="BG154" s="25"/>
      <c r="BH154" s="25"/>
      <c r="BI154" s="25"/>
      <c r="BJ154" s="25"/>
      <c r="BK154" s="25"/>
      <c r="BL154" s="25"/>
      <c r="BM154" s="97"/>
      <c r="BN154" s="25">
        <v>750.74</v>
      </c>
      <c r="BO154" s="568"/>
      <c r="BP154" s="221"/>
      <c r="BQ154" s="25">
        <v>1314.13</v>
      </c>
      <c r="BR154" s="568"/>
      <c r="BS154" s="573"/>
      <c r="BT154" s="261"/>
      <c r="BU154" s="27"/>
      <c r="BV154" s="27"/>
      <c r="BW154" s="27"/>
      <c r="BX154" s="27"/>
      <c r="BY154" s="27"/>
      <c r="BZ154" s="27"/>
      <c r="CA154" s="98"/>
      <c r="CB154" s="27"/>
      <c r="CC154" s="28"/>
      <c r="CD154" s="242"/>
      <c r="CE154" s="29"/>
      <c r="CF154" s="29"/>
      <c r="CG154" s="29"/>
      <c r="CH154" s="29"/>
      <c r="CI154" s="29"/>
      <c r="CJ154" s="29"/>
      <c r="CK154" s="99"/>
      <c r="CL154" s="29"/>
      <c r="CM154" s="560">
        <f t="shared" si="179"/>
        <v>0</v>
      </c>
      <c r="CN154" s="261"/>
      <c r="CO154" s="27"/>
      <c r="CP154" s="27"/>
      <c r="CQ154" s="27"/>
      <c r="CR154" s="27"/>
      <c r="CS154" s="98"/>
      <c r="CT154" s="27">
        <f>AD154/T154</f>
        <v>0.25</v>
      </c>
      <c r="CU154" s="28"/>
      <c r="CV154" s="267"/>
      <c r="CW154" s="27">
        <f>AG154/T154</f>
        <v>0</v>
      </c>
      <c r="CX154" s="28"/>
      <c r="CY154" s="267"/>
      <c r="CZ154" s="27">
        <f>AJ154/T154</f>
        <v>0.5</v>
      </c>
      <c r="DA154" s="28"/>
      <c r="DB154" s="267"/>
      <c r="DC154" s="27">
        <f>(AD154+AG154+AJ154)/T154</f>
        <v>0.75</v>
      </c>
      <c r="DD154" s="28"/>
      <c r="DE154" s="159"/>
      <c r="DF154" s="159"/>
      <c r="DG154" s="261"/>
      <c r="DH154" s="28"/>
      <c r="DI154" s="26"/>
      <c r="DJ154" s="171"/>
      <c r="DK154" s="187"/>
      <c r="DL154" s="165"/>
      <c r="DM154" s="165"/>
      <c r="DN154" s="171"/>
      <c r="DO154" s="187"/>
      <c r="DP154" s="165" t="s">
        <v>192</v>
      </c>
      <c r="DQ154" s="165"/>
      <c r="DR154" s="171" t="s">
        <v>192</v>
      </c>
      <c r="DS154" s="187"/>
      <c r="DT154" s="165"/>
      <c r="DU154" s="165"/>
      <c r="DV154" s="171"/>
    </row>
    <row r="155" spans="1:126" s="11" customFormat="1" x14ac:dyDescent="0.25">
      <c r="A155" s="328"/>
      <c r="B155" s="35" t="s">
        <v>151</v>
      </c>
      <c r="C155" s="36"/>
      <c r="D155" s="37"/>
      <c r="E155" s="37"/>
      <c r="F155" s="37">
        <v>0</v>
      </c>
      <c r="G155" s="37">
        <v>1</v>
      </c>
      <c r="H155" s="76">
        <v>25</v>
      </c>
      <c r="I155" s="37">
        <v>5</v>
      </c>
      <c r="J155" s="38">
        <v>5</v>
      </c>
      <c r="K155" s="239">
        <v>2</v>
      </c>
      <c r="L155" s="37">
        <v>21</v>
      </c>
      <c r="M155" s="38">
        <v>21</v>
      </c>
      <c r="N155" s="195"/>
      <c r="O155" s="37"/>
      <c r="P155" s="37"/>
      <c r="Q155" s="37">
        <v>148</v>
      </c>
      <c r="R155" s="37">
        <v>139</v>
      </c>
      <c r="S155" s="76">
        <v>115</v>
      </c>
      <c r="T155" s="37">
        <v>122</v>
      </c>
      <c r="U155" s="38">
        <v>119</v>
      </c>
      <c r="V155" s="195"/>
      <c r="W155" s="37"/>
      <c r="X155" s="37"/>
      <c r="Y155" s="37"/>
      <c r="Z155" s="37"/>
      <c r="AA155" s="37">
        <v>43</v>
      </c>
      <c r="AB155" s="37">
        <v>18</v>
      </c>
      <c r="AC155" s="76">
        <v>9</v>
      </c>
      <c r="AD155" s="37">
        <v>19</v>
      </c>
      <c r="AE155" s="38">
        <v>0</v>
      </c>
      <c r="AF155" s="239">
        <v>0</v>
      </c>
      <c r="AG155" s="37">
        <v>84</v>
      </c>
      <c r="AH155" s="38">
        <v>62</v>
      </c>
      <c r="AI155" s="239">
        <v>54</v>
      </c>
      <c r="AJ155" s="37">
        <v>23</v>
      </c>
      <c r="AK155" s="38">
        <v>7</v>
      </c>
      <c r="AL155" s="248"/>
      <c r="AM155" s="39"/>
      <c r="AN155" s="39"/>
      <c r="AO155" s="39"/>
      <c r="AP155" s="39"/>
      <c r="AQ155" s="39">
        <v>48.64798720553668</v>
      </c>
      <c r="AR155" s="78">
        <v>48.64798720553668</v>
      </c>
      <c r="AS155" s="39">
        <v>43.440276378620503</v>
      </c>
      <c r="AT155" s="39">
        <v>43.44</v>
      </c>
      <c r="AU155" s="587">
        <v>43.44</v>
      </c>
      <c r="AV155" s="252"/>
      <c r="AW155" s="226"/>
      <c r="AX155" s="226"/>
      <c r="AY155" s="226"/>
      <c r="AZ155" s="226"/>
      <c r="BA155" s="226">
        <v>264074.17999897554</v>
      </c>
      <c r="BB155" s="108">
        <v>197920.30210414281</v>
      </c>
      <c r="BC155" s="226">
        <v>214857.31441482971</v>
      </c>
      <c r="BD155" s="226">
        <v>153994</v>
      </c>
      <c r="BE155" s="567">
        <v>143965</v>
      </c>
      <c r="BF155" s="252"/>
      <c r="BG155" s="226"/>
      <c r="BH155" s="226"/>
      <c r="BI155" s="226"/>
      <c r="BJ155" s="226"/>
      <c r="BK155" s="226">
        <v>60200.411494527631</v>
      </c>
      <c r="BL155" s="226">
        <v>49993.696677878892</v>
      </c>
      <c r="BM155" s="108">
        <v>19158.783956835763</v>
      </c>
      <c r="BN155" s="226">
        <v>5955</v>
      </c>
      <c r="BO155" s="567">
        <v>1339</v>
      </c>
      <c r="BP155" s="257">
        <v>54172.742329298067</v>
      </c>
      <c r="BQ155" s="226">
        <v>45321</v>
      </c>
      <c r="BR155" s="567">
        <v>44408</v>
      </c>
      <c r="BS155" s="572">
        <f t="shared" si="182"/>
        <v>-2.0145186558107722E-2</v>
      </c>
      <c r="BT155" s="263"/>
      <c r="BU155" s="41"/>
      <c r="BV155" s="41"/>
      <c r="BW155" s="41"/>
      <c r="BX155" s="41"/>
      <c r="BY155" s="41">
        <f t="shared" si="176"/>
        <v>0.22796780622308918</v>
      </c>
      <c r="BZ155" s="41">
        <f>BL155/BB155</f>
        <v>0.25259509078342518</v>
      </c>
      <c r="CA155" s="103">
        <f>BM155/BC155</f>
        <v>8.9169800939825017E-2</v>
      </c>
      <c r="CB155" s="41">
        <f t="shared" si="171"/>
        <v>3.8670337805369041E-2</v>
      </c>
      <c r="CC155" s="42">
        <f t="shared" si="183"/>
        <v>9.3008717396589457E-3</v>
      </c>
      <c r="CD155" s="195"/>
      <c r="CE155" s="43"/>
      <c r="CF155" s="43"/>
      <c r="CG155" s="43"/>
      <c r="CH155" s="43"/>
      <c r="CI155" s="43"/>
      <c r="CJ155" s="43">
        <f>(BZ155-BY155)*100</f>
        <v>2.4627284560336</v>
      </c>
      <c r="CK155" s="110">
        <f>(CA155-BZ155)*100</f>
        <v>-16.342528984360015</v>
      </c>
      <c r="CL155" s="43">
        <f t="shared" si="139"/>
        <v>-5.0499463134455977</v>
      </c>
      <c r="CM155" s="562">
        <f t="shared" si="179"/>
        <v>-2.9369466065710093</v>
      </c>
      <c r="CN155" s="263"/>
      <c r="CO155" s="41"/>
      <c r="CP155" s="41"/>
      <c r="CQ155" s="41">
        <f t="shared" ref="CQ155:CS156" si="203">AA155/Q155</f>
        <v>0.29054054054054052</v>
      </c>
      <c r="CR155" s="41">
        <f t="shared" si="203"/>
        <v>0.12949640287769784</v>
      </c>
      <c r="CS155" s="103">
        <f t="shared" si="203"/>
        <v>7.8260869565217397E-2</v>
      </c>
      <c r="CT155" s="41">
        <f>AD155/T155</f>
        <v>0.15573770491803279</v>
      </c>
      <c r="CU155" s="42">
        <f t="shared" si="184"/>
        <v>0</v>
      </c>
      <c r="CV155" s="269">
        <f>AF155/S155</f>
        <v>0</v>
      </c>
      <c r="CW155" s="41">
        <f>AG155/T155</f>
        <v>0.68852459016393441</v>
      </c>
      <c r="CX155" s="42">
        <f t="shared" si="185"/>
        <v>0.52100840336134457</v>
      </c>
      <c r="CY155" s="269">
        <f>AI155/S155</f>
        <v>0.46956521739130436</v>
      </c>
      <c r="CZ155" s="41">
        <f>AJ155/T155</f>
        <v>0.18852459016393441</v>
      </c>
      <c r="DA155" s="42">
        <f t="shared" si="186"/>
        <v>5.8823529411764705E-2</v>
      </c>
      <c r="DB155" s="269">
        <f>(AC155+AF155+AI155)/S155</f>
        <v>0.54782608695652169</v>
      </c>
      <c r="DC155" s="41">
        <f>(AD155+AG155+AJ155)/T155</f>
        <v>1.0327868852459017</v>
      </c>
      <c r="DD155" s="42">
        <f t="shared" si="187"/>
        <v>0.57983193277310929</v>
      </c>
      <c r="DE155" s="549">
        <f t="shared" si="188"/>
        <v>0</v>
      </c>
      <c r="DF155" s="549">
        <f t="shared" si="189"/>
        <v>-2.4590163934426229E-2</v>
      </c>
      <c r="DG155" s="263" t="s">
        <v>192</v>
      </c>
      <c r="DH155" s="42"/>
      <c r="DI155" s="140" t="s">
        <v>192</v>
      </c>
      <c r="DJ155" s="173"/>
      <c r="DK155" s="189"/>
      <c r="DL155" s="94" t="s">
        <v>192</v>
      </c>
      <c r="DM155" s="94"/>
      <c r="DN155" s="173" t="s">
        <v>192</v>
      </c>
      <c r="DO155" s="189"/>
      <c r="DP155" s="94" t="s">
        <v>192</v>
      </c>
      <c r="DQ155" s="94"/>
      <c r="DR155" s="173" t="s">
        <v>192</v>
      </c>
      <c r="DS155" s="189"/>
      <c r="DT155" s="94" t="s">
        <v>192</v>
      </c>
      <c r="DU155" s="94"/>
      <c r="DV155" s="173" t="s">
        <v>192</v>
      </c>
    </row>
    <row r="156" spans="1:126" s="6" customFormat="1" x14ac:dyDescent="0.25">
      <c r="A156" s="327">
        <v>75</v>
      </c>
      <c r="B156" s="14" t="s">
        <v>34</v>
      </c>
      <c r="C156" s="2"/>
      <c r="D156" s="3"/>
      <c r="E156" s="3"/>
      <c r="F156" s="3">
        <v>0</v>
      </c>
      <c r="G156" s="3">
        <v>0</v>
      </c>
      <c r="H156" s="75">
        <v>0</v>
      </c>
      <c r="I156" s="3">
        <v>0</v>
      </c>
      <c r="J156" s="4">
        <v>0</v>
      </c>
      <c r="K156" s="238">
        <v>32</v>
      </c>
      <c r="L156" s="3">
        <v>34</v>
      </c>
      <c r="M156" s="4">
        <v>34</v>
      </c>
      <c r="N156" s="194"/>
      <c r="O156" s="3"/>
      <c r="P156" s="3"/>
      <c r="Q156" s="3">
        <v>42</v>
      </c>
      <c r="R156" s="3">
        <v>40</v>
      </c>
      <c r="S156" s="75">
        <v>44</v>
      </c>
      <c r="T156" s="3">
        <v>38</v>
      </c>
      <c r="U156" s="4">
        <v>42</v>
      </c>
      <c r="V156" s="194"/>
      <c r="W156" s="3"/>
      <c r="X156" s="3"/>
      <c r="Y156" s="3"/>
      <c r="Z156" s="3"/>
      <c r="AA156" s="3">
        <v>0</v>
      </c>
      <c r="AB156" s="3">
        <v>5</v>
      </c>
      <c r="AC156" s="75">
        <v>3</v>
      </c>
      <c r="AD156" s="3">
        <v>0</v>
      </c>
      <c r="AE156" s="4">
        <v>0</v>
      </c>
      <c r="AF156" s="238">
        <v>0</v>
      </c>
      <c r="AG156" s="3">
        <v>0</v>
      </c>
      <c r="AH156" s="4">
        <v>0</v>
      </c>
      <c r="AI156" s="238">
        <v>0</v>
      </c>
      <c r="AJ156" s="3">
        <v>0</v>
      </c>
      <c r="AK156" s="4">
        <v>0</v>
      </c>
      <c r="AL156" s="247"/>
      <c r="AM156" s="3"/>
      <c r="AN156" s="30"/>
      <c r="AO156" s="30"/>
      <c r="AP156" s="30"/>
      <c r="AQ156" s="30">
        <v>37.236555284261335</v>
      </c>
      <c r="AR156" s="79">
        <v>37.236555284261335</v>
      </c>
      <c r="AS156" s="30">
        <v>37.236555284261335</v>
      </c>
      <c r="AT156" s="30">
        <v>40.590000000000003</v>
      </c>
      <c r="AU156" s="584">
        <v>40.590000000000003</v>
      </c>
      <c r="AV156" s="251"/>
      <c r="AW156" s="16"/>
      <c r="AX156" s="16"/>
      <c r="AY156" s="16"/>
      <c r="AZ156" s="16"/>
      <c r="BA156" s="16">
        <v>76314.306691481557</v>
      </c>
      <c r="BB156" s="117">
        <v>92103.915174074136</v>
      </c>
      <c r="BC156" s="16">
        <v>93057.239287198143</v>
      </c>
      <c r="BD156" s="16">
        <v>115864</v>
      </c>
      <c r="BE156" s="578">
        <v>116840</v>
      </c>
      <c r="BF156" s="251"/>
      <c r="BG156" s="16"/>
      <c r="BH156" s="16"/>
      <c r="BI156" s="16"/>
      <c r="BJ156" s="16"/>
      <c r="BK156" s="16">
        <v>8642.5233777838494</v>
      </c>
      <c r="BL156" s="16">
        <v>7562.5636735135258</v>
      </c>
      <c r="BM156" s="117">
        <v>3634.0146043562645</v>
      </c>
      <c r="BN156" s="16">
        <v>6371</v>
      </c>
      <c r="BO156" s="578">
        <v>6293</v>
      </c>
      <c r="BP156" s="256">
        <v>6976.3404875327969</v>
      </c>
      <c r="BQ156" s="16">
        <v>8800</v>
      </c>
      <c r="BR156" s="578">
        <v>10211</v>
      </c>
      <c r="BS156" s="571">
        <f t="shared" si="182"/>
        <v>0.16034090909090909</v>
      </c>
      <c r="BT156" s="262"/>
      <c r="BU156" s="32"/>
      <c r="BV156" s="32"/>
      <c r="BW156" s="32"/>
      <c r="BX156" s="32"/>
      <c r="BY156" s="32">
        <f t="shared" si="176"/>
        <v>0.11324905843308349</v>
      </c>
      <c r="BZ156" s="32">
        <f>BL156/BB156</f>
        <v>8.2109035856081328E-2</v>
      </c>
      <c r="CA156" s="118">
        <f>BM156/BC156</f>
        <v>3.9051390651519087E-2</v>
      </c>
      <c r="CB156" s="32">
        <f t="shared" si="171"/>
        <v>5.4986881171028103E-2</v>
      </c>
      <c r="CC156" s="33">
        <f t="shared" si="183"/>
        <v>5.3859979459089352E-2</v>
      </c>
      <c r="CD156" s="194" t="s">
        <v>107</v>
      </c>
      <c r="CE156" s="34"/>
      <c r="CF156" s="34"/>
      <c r="CG156" s="34"/>
      <c r="CH156" s="34"/>
      <c r="CI156" s="34"/>
      <c r="CJ156" s="34">
        <f>(BZ156-BY156)*100</f>
        <v>-3.114002257700216</v>
      </c>
      <c r="CK156" s="119">
        <f>(CA156-BZ156)*100</f>
        <v>-4.3057645204562238</v>
      </c>
      <c r="CL156" s="34">
        <f t="shared" si="139"/>
        <v>1.5935490519509017</v>
      </c>
      <c r="CM156" s="561">
        <f t="shared" si="179"/>
        <v>-0.11269017119387506</v>
      </c>
      <c r="CN156" s="262"/>
      <c r="CO156" s="32"/>
      <c r="CP156" s="32"/>
      <c r="CQ156" s="32">
        <f t="shared" si="203"/>
        <v>0</v>
      </c>
      <c r="CR156" s="32">
        <f t="shared" si="203"/>
        <v>0.125</v>
      </c>
      <c r="CS156" s="118">
        <f t="shared" si="203"/>
        <v>6.8181818181818177E-2</v>
      </c>
      <c r="CT156" s="32">
        <f>AD156/T156</f>
        <v>0</v>
      </c>
      <c r="CU156" s="33">
        <f t="shared" si="184"/>
        <v>0</v>
      </c>
      <c r="CV156" s="268">
        <f>AF156/S156</f>
        <v>0</v>
      </c>
      <c r="CW156" s="32">
        <f>AG156/T156</f>
        <v>0</v>
      </c>
      <c r="CX156" s="33">
        <f t="shared" si="185"/>
        <v>0</v>
      </c>
      <c r="CY156" s="268">
        <f>AI156/S156</f>
        <v>0</v>
      </c>
      <c r="CZ156" s="32">
        <f>AJ156/T156</f>
        <v>0</v>
      </c>
      <c r="DA156" s="33">
        <f t="shared" si="186"/>
        <v>0</v>
      </c>
      <c r="DB156" s="268">
        <f>(AC156+AF156+AI156)/S156</f>
        <v>6.8181818181818177E-2</v>
      </c>
      <c r="DC156" s="32">
        <f>(AD156+AG156+AJ156)/T156</f>
        <v>0</v>
      </c>
      <c r="DD156" s="33">
        <f t="shared" si="187"/>
        <v>0</v>
      </c>
      <c r="DE156" s="548">
        <f t="shared" si="188"/>
        <v>0</v>
      </c>
      <c r="DF156" s="548">
        <f t="shared" si="189"/>
        <v>0.10526315789473684</v>
      </c>
      <c r="DG156" s="262"/>
      <c r="DH156" s="33" t="s">
        <v>192</v>
      </c>
      <c r="DI156" s="31"/>
      <c r="DJ156" s="172" t="s">
        <v>192</v>
      </c>
      <c r="DK156" s="188"/>
      <c r="DL156" s="95" t="s">
        <v>192</v>
      </c>
      <c r="DM156" s="95"/>
      <c r="DN156" s="172" t="s">
        <v>192</v>
      </c>
      <c r="DO156" s="188"/>
      <c r="DP156" s="95" t="s">
        <v>192</v>
      </c>
      <c r="DQ156" s="95"/>
      <c r="DR156" s="172" t="s">
        <v>192</v>
      </c>
      <c r="DS156" s="188"/>
      <c r="DT156" s="95" t="s">
        <v>192</v>
      </c>
      <c r="DU156" s="95"/>
      <c r="DV156" s="172" t="s">
        <v>192</v>
      </c>
    </row>
    <row r="157" spans="1:126" s="8" customFormat="1" x14ac:dyDescent="0.25">
      <c r="A157" s="326">
        <v>76</v>
      </c>
      <c r="B157" s="21" t="s">
        <v>234</v>
      </c>
      <c r="C157" s="22">
        <v>5</v>
      </c>
      <c r="D157" s="23">
        <v>5</v>
      </c>
      <c r="E157" s="23">
        <v>5</v>
      </c>
      <c r="F157" s="23"/>
      <c r="G157" s="23"/>
      <c r="H157" s="51"/>
      <c r="I157" s="23"/>
      <c r="J157" s="24">
        <v>0</v>
      </c>
      <c r="K157" s="237"/>
      <c r="L157" s="23"/>
      <c r="M157" s="24">
        <v>21</v>
      </c>
      <c r="N157" s="242">
        <v>6</v>
      </c>
      <c r="O157" s="23">
        <v>5</v>
      </c>
      <c r="P157" s="23">
        <v>11</v>
      </c>
      <c r="Q157" s="23"/>
      <c r="R157" s="23"/>
      <c r="S157" s="51"/>
      <c r="T157" s="23"/>
      <c r="U157" s="24">
        <v>47</v>
      </c>
      <c r="V157" s="242">
        <v>0</v>
      </c>
      <c r="W157" s="23">
        <v>0</v>
      </c>
      <c r="X157" s="23">
        <v>0</v>
      </c>
      <c r="Y157" s="23">
        <v>0</v>
      </c>
      <c r="Z157" s="23">
        <v>0</v>
      </c>
      <c r="AA157" s="23"/>
      <c r="AB157" s="23"/>
      <c r="AC157" s="51"/>
      <c r="AD157" s="23"/>
      <c r="AE157" s="24">
        <v>0</v>
      </c>
      <c r="AF157" s="237"/>
      <c r="AG157" s="23"/>
      <c r="AH157" s="24">
        <v>10</v>
      </c>
      <c r="AI157" s="237"/>
      <c r="AJ157" s="23"/>
      <c r="AK157" s="24">
        <v>15</v>
      </c>
      <c r="AL157" s="246" t="s">
        <v>276</v>
      </c>
      <c r="AM157" s="23" t="s">
        <v>281</v>
      </c>
      <c r="AN157" s="50" t="s">
        <v>281</v>
      </c>
      <c r="AO157" s="50" t="s">
        <v>270</v>
      </c>
      <c r="AP157" s="50" t="s">
        <v>322</v>
      </c>
      <c r="AQ157" s="50"/>
      <c r="AR157" s="80"/>
      <c r="AS157" s="50"/>
      <c r="AT157" s="50"/>
      <c r="AU157" s="583">
        <v>31.59</v>
      </c>
      <c r="AV157" s="250">
        <v>5691.4872425313461</v>
      </c>
      <c r="AW157" s="25">
        <v>5734.1733968503313</v>
      </c>
      <c r="AX157" s="25">
        <v>7168.4281819682301</v>
      </c>
      <c r="AY157" s="25">
        <v>7211.1143362872153</v>
      </c>
      <c r="AZ157" s="25">
        <v>6781.407049476099</v>
      </c>
      <c r="BA157" s="25"/>
      <c r="BB157" s="97"/>
      <c r="BC157" s="25"/>
      <c r="BD157" s="25"/>
      <c r="BE157" s="568">
        <v>113005</v>
      </c>
      <c r="BF157" s="250">
        <v>640.29231478477641</v>
      </c>
      <c r="BG157" s="25">
        <v>711.43590531641826</v>
      </c>
      <c r="BH157" s="25">
        <v>845.1858555159049</v>
      </c>
      <c r="BI157" s="25">
        <v>704.32154626325405</v>
      </c>
      <c r="BJ157" s="25">
        <v>3266.9136772129928</v>
      </c>
      <c r="BK157" s="25"/>
      <c r="BL157" s="25"/>
      <c r="BM157" s="97"/>
      <c r="BN157" s="25"/>
      <c r="BO157" s="568">
        <v>701</v>
      </c>
      <c r="BP157" s="221"/>
      <c r="BQ157" s="25"/>
      <c r="BR157" s="568">
        <v>6823</v>
      </c>
      <c r="BS157" s="159"/>
      <c r="BT157" s="261">
        <f t="shared" si="130"/>
        <v>0.1125</v>
      </c>
      <c r="BU157" s="27">
        <f t="shared" si="131"/>
        <v>0.12406947890818858</v>
      </c>
      <c r="BV157" s="27">
        <f t="shared" si="132"/>
        <v>0.11790393013100438</v>
      </c>
      <c r="BW157" s="27">
        <f t="shared" si="133"/>
        <v>9.7671665351223361E-2</v>
      </c>
      <c r="BX157" s="27">
        <f t="shared" si="134"/>
        <v>0.48174569869911876</v>
      </c>
      <c r="BY157" s="27"/>
      <c r="BZ157" s="27"/>
      <c r="CA157" s="98"/>
      <c r="CB157" s="27"/>
      <c r="CC157" s="28">
        <f t="shared" si="183"/>
        <v>6.2032653422414942E-3</v>
      </c>
      <c r="CD157" s="242" t="s">
        <v>107</v>
      </c>
      <c r="CE157" s="29">
        <f t="shared" ref="CE157:CH158" si="204">(BU157-BT157)*100</f>
        <v>1.1569478908188575</v>
      </c>
      <c r="CF157" s="29">
        <f t="shared" si="204"/>
        <v>-0.61655487771841988</v>
      </c>
      <c r="CG157" s="29">
        <f t="shared" si="204"/>
        <v>-2.0232264779781017</v>
      </c>
      <c r="CH157" s="29">
        <f t="shared" si="204"/>
        <v>38.407403334789542</v>
      </c>
      <c r="CI157" s="29"/>
      <c r="CJ157" s="29"/>
      <c r="CK157" s="99"/>
      <c r="CL157" s="29"/>
      <c r="CM157" s="560">
        <f t="shared" si="179"/>
        <v>0.62032653422414941</v>
      </c>
      <c r="CN157" s="261">
        <f t="shared" ref="CN157:CP161" si="205">X157/N157</f>
        <v>0</v>
      </c>
      <c r="CO157" s="27">
        <f t="shared" si="205"/>
        <v>0</v>
      </c>
      <c r="CP157" s="27">
        <f t="shared" si="205"/>
        <v>0</v>
      </c>
      <c r="CQ157" s="27"/>
      <c r="CR157" s="27"/>
      <c r="CS157" s="98"/>
      <c r="CT157" s="27"/>
      <c r="CU157" s="28">
        <f t="shared" si="184"/>
        <v>0</v>
      </c>
      <c r="CV157" s="261"/>
      <c r="CW157" s="27"/>
      <c r="CX157" s="28">
        <f t="shared" si="185"/>
        <v>0.21276595744680851</v>
      </c>
      <c r="CY157" s="261"/>
      <c r="CZ157" s="27"/>
      <c r="DA157" s="28">
        <f t="shared" si="186"/>
        <v>0.31914893617021278</v>
      </c>
      <c r="DB157" s="267"/>
      <c r="DC157" s="27"/>
      <c r="DD157" s="28">
        <f t="shared" si="187"/>
        <v>0.53191489361702127</v>
      </c>
      <c r="DE157" s="159"/>
      <c r="DF157" s="159"/>
      <c r="DG157" s="261"/>
      <c r="DH157" s="28"/>
      <c r="DI157" s="26"/>
      <c r="DJ157" s="171"/>
      <c r="DK157" s="187"/>
      <c r="DL157" s="165"/>
      <c r="DM157" s="165"/>
      <c r="DN157" s="171"/>
      <c r="DO157" s="187"/>
      <c r="DP157" s="165"/>
      <c r="DQ157" s="165"/>
      <c r="DR157" s="171"/>
      <c r="DS157" s="187"/>
      <c r="DT157" s="165" t="s">
        <v>192</v>
      </c>
      <c r="DU157" s="165"/>
      <c r="DV157" s="171"/>
    </row>
    <row r="158" spans="1:126" s="8" customFormat="1" x14ac:dyDescent="0.25">
      <c r="A158" s="7"/>
      <c r="B158" s="21" t="s">
        <v>122</v>
      </c>
      <c r="C158" s="22">
        <v>0</v>
      </c>
      <c r="D158" s="23">
        <v>0</v>
      </c>
      <c r="E158" s="23">
        <v>0</v>
      </c>
      <c r="F158" s="23"/>
      <c r="G158" s="23">
        <v>0</v>
      </c>
      <c r="H158" s="51"/>
      <c r="I158" s="23"/>
      <c r="J158" s="24"/>
      <c r="K158" s="237"/>
      <c r="L158" s="23"/>
      <c r="M158" s="24"/>
      <c r="N158" s="242">
        <v>12</v>
      </c>
      <c r="O158" s="23">
        <v>17</v>
      </c>
      <c r="P158" s="23">
        <v>15</v>
      </c>
      <c r="Q158" s="23"/>
      <c r="R158" s="23">
        <v>13</v>
      </c>
      <c r="S158" s="51"/>
      <c r="T158" s="23"/>
      <c r="U158" s="24"/>
      <c r="V158" s="242">
        <v>0</v>
      </c>
      <c r="W158" s="23">
        <v>0</v>
      </c>
      <c r="X158" s="23">
        <v>0</v>
      </c>
      <c r="Y158" s="23">
        <v>0</v>
      </c>
      <c r="Z158" s="23">
        <v>0</v>
      </c>
      <c r="AA158" s="23"/>
      <c r="AB158" s="23">
        <v>0</v>
      </c>
      <c r="AC158" s="51"/>
      <c r="AD158" s="23"/>
      <c r="AE158" s="24"/>
      <c r="AF158" s="237"/>
      <c r="AG158" s="23"/>
      <c r="AH158" s="24"/>
      <c r="AI158" s="237"/>
      <c r="AJ158" s="23"/>
      <c r="AK158" s="24"/>
      <c r="AL158" s="246" t="s">
        <v>263</v>
      </c>
      <c r="AM158" s="23" t="s">
        <v>263</v>
      </c>
      <c r="AN158" s="50" t="s">
        <v>269</v>
      </c>
      <c r="AO158" s="50" t="s">
        <v>269</v>
      </c>
      <c r="AP158" s="50" t="s">
        <v>269</v>
      </c>
      <c r="AQ158" s="50"/>
      <c r="AR158" s="80" t="s">
        <v>334</v>
      </c>
      <c r="AS158" s="50"/>
      <c r="AT158" s="50"/>
      <c r="AU158" s="583"/>
      <c r="AV158" s="250">
        <v>8050.6087045605891</v>
      </c>
      <c r="AW158" s="25">
        <v>8706.5526092623259</v>
      </c>
      <c r="AX158" s="25">
        <v>9242.9752818709057</v>
      </c>
      <c r="AY158" s="25">
        <v>11145.354892687008</v>
      </c>
      <c r="AZ158" s="25">
        <v>8248.3878862385536</v>
      </c>
      <c r="BA158" s="25"/>
      <c r="BB158" s="97">
        <v>12070.890319349348</v>
      </c>
      <c r="BC158" s="25"/>
      <c r="BD158" s="25"/>
      <c r="BE158" s="568"/>
      <c r="BF158" s="250">
        <v>87.648903534982736</v>
      </c>
      <c r="BG158" s="25">
        <v>72.865265422507562</v>
      </c>
      <c r="BH158" s="25">
        <v>222.65098092782625</v>
      </c>
      <c r="BI158" s="25">
        <v>1977.5356998537288</v>
      </c>
      <c r="BJ158" s="25">
        <v>656.48459598977809</v>
      </c>
      <c r="BK158" s="25"/>
      <c r="BL158" s="25">
        <v>1032.8199611840571</v>
      </c>
      <c r="BM158" s="97"/>
      <c r="BN158" s="25"/>
      <c r="BO158" s="568"/>
      <c r="BP158" s="221"/>
      <c r="BQ158" s="25"/>
      <c r="BR158" s="568"/>
      <c r="BS158" s="573"/>
      <c r="BT158" s="261">
        <f t="shared" si="130"/>
        <v>1.0887239307175681E-2</v>
      </c>
      <c r="BU158" s="27">
        <f t="shared" si="131"/>
        <v>8.3690145448602725E-3</v>
      </c>
      <c r="BV158" s="27">
        <f t="shared" si="132"/>
        <v>2.4088669950738918E-2</v>
      </c>
      <c r="BW158" s="27">
        <f t="shared" si="133"/>
        <v>0.17743138005872591</v>
      </c>
      <c r="BX158" s="27">
        <f t="shared" si="134"/>
        <v>7.9589442815249267E-2</v>
      </c>
      <c r="BY158" s="27"/>
      <c r="BZ158" s="27">
        <f>BL158/BB158</f>
        <v>8.5562865195491958E-2</v>
      </c>
      <c r="CA158" s="98"/>
      <c r="CB158" s="27"/>
      <c r="CC158" s="28"/>
      <c r="CD158" s="242" t="s">
        <v>107</v>
      </c>
      <c r="CE158" s="29">
        <f t="shared" si="204"/>
        <v>-0.2518224762315408</v>
      </c>
      <c r="CF158" s="29">
        <f t="shared" si="204"/>
        <v>1.5719655405878645</v>
      </c>
      <c r="CG158" s="29">
        <f t="shared" si="204"/>
        <v>15.3342710107987</v>
      </c>
      <c r="CH158" s="29">
        <f t="shared" si="204"/>
        <v>-9.7841937243476647</v>
      </c>
      <c r="CI158" s="29"/>
      <c r="CJ158" s="29"/>
      <c r="CK158" s="99"/>
      <c r="CL158" s="29"/>
      <c r="CM158" s="560">
        <f t="shared" si="179"/>
        <v>0</v>
      </c>
      <c r="CN158" s="261">
        <f t="shared" si="205"/>
        <v>0</v>
      </c>
      <c r="CO158" s="27">
        <f t="shared" si="205"/>
        <v>0</v>
      </c>
      <c r="CP158" s="27">
        <f t="shared" si="205"/>
        <v>0</v>
      </c>
      <c r="CQ158" s="27"/>
      <c r="CR158" s="27">
        <f>AB158/R158</f>
        <v>0</v>
      </c>
      <c r="CS158" s="98"/>
      <c r="CT158" s="27"/>
      <c r="CU158" s="28"/>
      <c r="CV158" s="267"/>
      <c r="CW158" s="27"/>
      <c r="CX158" s="28"/>
      <c r="CY158" s="267"/>
      <c r="CZ158" s="27"/>
      <c r="DA158" s="28"/>
      <c r="DB158" s="267"/>
      <c r="DC158" s="27"/>
      <c r="DD158" s="28"/>
      <c r="DE158" s="159"/>
      <c r="DF158" s="159"/>
      <c r="DG158" s="261"/>
      <c r="DH158" s="28"/>
      <c r="DI158" s="26"/>
      <c r="DJ158" s="171" t="s">
        <v>192</v>
      </c>
      <c r="DK158" s="187"/>
      <c r="DL158" s="165"/>
      <c r="DM158" s="165"/>
      <c r="DN158" s="171"/>
      <c r="DO158" s="187"/>
      <c r="DP158" s="165"/>
      <c r="DQ158" s="165"/>
      <c r="DR158" s="171"/>
      <c r="DS158" s="187"/>
      <c r="DT158" s="165"/>
      <c r="DU158" s="165"/>
      <c r="DV158" s="171"/>
    </row>
    <row r="159" spans="1:126" s="8" customFormat="1" x14ac:dyDescent="0.25">
      <c r="A159" s="7"/>
      <c r="B159" s="21" t="s">
        <v>123</v>
      </c>
      <c r="C159" s="22">
        <v>2</v>
      </c>
      <c r="D159" s="23">
        <v>2</v>
      </c>
      <c r="E159" s="23">
        <v>2</v>
      </c>
      <c r="F159" s="23"/>
      <c r="G159" s="23"/>
      <c r="H159" s="51"/>
      <c r="I159" s="23"/>
      <c r="J159" s="24"/>
      <c r="K159" s="237"/>
      <c r="L159" s="23"/>
      <c r="M159" s="24"/>
      <c r="N159" s="242">
        <v>25</v>
      </c>
      <c r="O159" s="23">
        <v>19</v>
      </c>
      <c r="P159" s="23">
        <v>16</v>
      </c>
      <c r="Q159" s="23"/>
      <c r="R159" s="23"/>
      <c r="S159" s="51"/>
      <c r="T159" s="23"/>
      <c r="U159" s="24"/>
      <c r="V159" s="242"/>
      <c r="W159" s="23"/>
      <c r="X159" s="23"/>
      <c r="Y159" s="23"/>
      <c r="Z159" s="23"/>
      <c r="AA159" s="23"/>
      <c r="AB159" s="23"/>
      <c r="AC159" s="51"/>
      <c r="AD159" s="23"/>
      <c r="AE159" s="24"/>
      <c r="AF159" s="237"/>
      <c r="AG159" s="23"/>
      <c r="AH159" s="24"/>
      <c r="AI159" s="237"/>
      <c r="AJ159" s="23"/>
      <c r="AK159" s="24"/>
      <c r="AL159" s="246"/>
      <c r="AM159" s="23"/>
      <c r="AN159" s="50"/>
      <c r="AO159" s="50"/>
      <c r="AP159" s="50"/>
      <c r="AQ159" s="50"/>
      <c r="AR159" s="80"/>
      <c r="AS159" s="50"/>
      <c r="AT159" s="50"/>
      <c r="AU159" s="583"/>
      <c r="AV159" s="250">
        <v>2364.8129492717744</v>
      </c>
      <c r="AW159" s="25">
        <v>2612.3926443218879</v>
      </c>
      <c r="AX159" s="25">
        <v>3174.4270095218581</v>
      </c>
      <c r="AY159" s="25">
        <v>6005.9419126812027</v>
      </c>
      <c r="AZ159" s="25">
        <v>4355.4106123471129</v>
      </c>
      <c r="BA159" s="25"/>
      <c r="BB159" s="97"/>
      <c r="BC159" s="25"/>
      <c r="BD159" s="25"/>
      <c r="BE159" s="568"/>
      <c r="BF159" s="250"/>
      <c r="BG159" s="25"/>
      <c r="BH159" s="25"/>
      <c r="BI159" s="25">
        <v>387.02113249213153</v>
      </c>
      <c r="BJ159" s="25">
        <v>1225.0926289548722</v>
      </c>
      <c r="BK159" s="25"/>
      <c r="BL159" s="25"/>
      <c r="BM159" s="97"/>
      <c r="BN159" s="25"/>
      <c r="BO159" s="568"/>
      <c r="BP159" s="221"/>
      <c r="BQ159" s="25"/>
      <c r="BR159" s="568"/>
      <c r="BS159" s="573"/>
      <c r="BT159" s="261">
        <f t="shared" si="130"/>
        <v>0</v>
      </c>
      <c r="BU159" s="27">
        <f t="shared" si="131"/>
        <v>0</v>
      </c>
      <c r="BV159" s="27">
        <f t="shared" si="132"/>
        <v>0</v>
      </c>
      <c r="BW159" s="27">
        <f t="shared" si="133"/>
        <v>6.4439706230751015E-2</v>
      </c>
      <c r="BX159" s="27">
        <f t="shared" si="134"/>
        <v>0.28128062724599801</v>
      </c>
      <c r="BY159" s="27"/>
      <c r="BZ159" s="27"/>
      <c r="CA159" s="98"/>
      <c r="CB159" s="27"/>
      <c r="CC159" s="28"/>
      <c r="CD159" s="242" t="s">
        <v>107</v>
      </c>
      <c r="CE159" s="29"/>
      <c r="CF159" s="29"/>
      <c r="CG159" s="29">
        <f t="shared" ref="CG159:CH161" si="206">(BW159-BV159)*100</f>
        <v>6.443970623075101</v>
      </c>
      <c r="CH159" s="29">
        <f t="shared" si="206"/>
        <v>21.684092101524698</v>
      </c>
      <c r="CI159" s="29"/>
      <c r="CJ159" s="29"/>
      <c r="CK159" s="99"/>
      <c r="CL159" s="29"/>
      <c r="CM159" s="560">
        <f t="shared" si="179"/>
        <v>0</v>
      </c>
      <c r="CN159" s="261">
        <f t="shared" si="205"/>
        <v>0</v>
      </c>
      <c r="CO159" s="27">
        <f t="shared" si="205"/>
        <v>0</v>
      </c>
      <c r="CP159" s="27">
        <f t="shared" si="205"/>
        <v>0</v>
      </c>
      <c r="CQ159" s="27"/>
      <c r="CR159" s="27"/>
      <c r="CS159" s="98"/>
      <c r="CT159" s="27"/>
      <c r="CU159" s="28"/>
      <c r="CV159" s="267"/>
      <c r="CW159" s="27"/>
      <c r="CX159" s="28"/>
      <c r="CY159" s="267"/>
      <c r="CZ159" s="27"/>
      <c r="DA159" s="28"/>
      <c r="DB159" s="267"/>
      <c r="DC159" s="27"/>
      <c r="DD159" s="28"/>
      <c r="DE159" s="159"/>
      <c r="DF159" s="159"/>
      <c r="DG159" s="261"/>
      <c r="DH159" s="28"/>
      <c r="DI159" s="26"/>
      <c r="DJ159" s="171"/>
      <c r="DK159" s="187"/>
      <c r="DL159" s="165"/>
      <c r="DM159" s="165"/>
      <c r="DN159" s="171"/>
      <c r="DO159" s="187"/>
      <c r="DP159" s="165"/>
      <c r="DQ159" s="165"/>
      <c r="DR159" s="171"/>
      <c r="DS159" s="187"/>
      <c r="DT159" s="165"/>
      <c r="DU159" s="165"/>
      <c r="DV159" s="171"/>
    </row>
    <row r="160" spans="1:126" s="11" customFormat="1" x14ac:dyDescent="0.25">
      <c r="A160" s="10"/>
      <c r="B160" s="35" t="s">
        <v>124</v>
      </c>
      <c r="C160" s="36">
        <v>5</v>
      </c>
      <c r="D160" s="37">
        <v>5</v>
      </c>
      <c r="E160" s="37">
        <v>5</v>
      </c>
      <c r="F160" s="37"/>
      <c r="G160" s="37">
        <v>3</v>
      </c>
      <c r="H160" s="76">
        <v>0</v>
      </c>
      <c r="I160" s="37"/>
      <c r="J160" s="38"/>
      <c r="K160" s="239">
        <v>6</v>
      </c>
      <c r="L160" s="37"/>
      <c r="M160" s="38"/>
      <c r="N160" s="195">
        <v>32</v>
      </c>
      <c r="O160" s="37">
        <v>31</v>
      </c>
      <c r="P160" s="37">
        <v>30</v>
      </c>
      <c r="Q160" s="37"/>
      <c r="R160" s="37">
        <v>54</v>
      </c>
      <c r="S160" s="76">
        <v>132</v>
      </c>
      <c r="T160" s="37"/>
      <c r="U160" s="38"/>
      <c r="V160" s="195">
        <v>0</v>
      </c>
      <c r="W160" s="37">
        <v>0</v>
      </c>
      <c r="X160" s="37">
        <v>0</v>
      </c>
      <c r="Y160" s="37">
        <v>0</v>
      </c>
      <c r="Z160" s="37">
        <v>0</v>
      </c>
      <c r="AA160" s="37"/>
      <c r="AB160" s="37">
        <v>6</v>
      </c>
      <c r="AC160" s="76">
        <v>0</v>
      </c>
      <c r="AD160" s="37"/>
      <c r="AE160" s="38"/>
      <c r="AF160" s="239">
        <v>8</v>
      </c>
      <c r="AG160" s="37"/>
      <c r="AH160" s="38"/>
      <c r="AI160" s="239">
        <v>7</v>
      </c>
      <c r="AJ160" s="37"/>
      <c r="AK160" s="38"/>
      <c r="AL160" s="248" t="s">
        <v>282</v>
      </c>
      <c r="AM160" s="37" t="s">
        <v>282</v>
      </c>
      <c r="AN160" s="39" t="s">
        <v>270</v>
      </c>
      <c r="AO160" s="39" t="s">
        <v>270</v>
      </c>
      <c r="AP160" s="39" t="s">
        <v>290</v>
      </c>
      <c r="AQ160" s="39"/>
      <c r="AR160" s="78" t="s">
        <v>309</v>
      </c>
      <c r="AS160" s="39" t="s">
        <v>270</v>
      </c>
      <c r="AT160" s="39"/>
      <c r="AU160" s="587"/>
      <c r="AV160" s="252">
        <v>11744.383924963433</v>
      </c>
      <c r="AW160" s="226">
        <v>17253.743575733777</v>
      </c>
      <c r="AX160" s="226">
        <v>16350.219975981925</v>
      </c>
      <c r="AY160" s="226">
        <v>19126.242878526587</v>
      </c>
      <c r="AZ160" s="226">
        <v>17657.839169953502</v>
      </c>
      <c r="BA160" s="226"/>
      <c r="BB160" s="108">
        <v>22452.163049726525</v>
      </c>
      <c r="BC160" s="226">
        <v>7213.960079908481</v>
      </c>
      <c r="BD160" s="226"/>
      <c r="BE160" s="567"/>
      <c r="BF160" s="252">
        <v>2754.6798253851716</v>
      </c>
      <c r="BG160" s="226">
        <v>2721.9537737406163</v>
      </c>
      <c r="BH160" s="226">
        <v>581.95457054883013</v>
      </c>
      <c r="BI160" s="226">
        <v>640.29231478477641</v>
      </c>
      <c r="BJ160" s="226">
        <v>1176.7149873933558</v>
      </c>
      <c r="BK160" s="226"/>
      <c r="BL160" s="226">
        <v>2325.5132298620956</v>
      </c>
      <c r="BM160" s="108">
        <v>1830.7949300231644</v>
      </c>
      <c r="BN160" s="226"/>
      <c r="BO160" s="567"/>
      <c r="BP160" s="257">
        <v>7371.8134785800876</v>
      </c>
      <c r="BQ160" s="226"/>
      <c r="BR160" s="567"/>
      <c r="BS160" s="572"/>
      <c r="BT160" s="263">
        <f t="shared" si="130"/>
        <v>0.23455294402713836</v>
      </c>
      <c r="BU160" s="41">
        <f t="shared" si="131"/>
        <v>0.15776018472703282</v>
      </c>
      <c r="BV160" s="41">
        <f t="shared" si="132"/>
        <v>3.5593072839613611E-2</v>
      </c>
      <c r="BW160" s="41">
        <f t="shared" si="133"/>
        <v>3.3477161136735607E-2</v>
      </c>
      <c r="BX160" s="41">
        <f t="shared" si="134"/>
        <v>6.6639806607574528E-2</v>
      </c>
      <c r="BY160" s="41"/>
      <c r="BZ160" s="41">
        <f>BL160/BB160</f>
        <v>0.10357635585986096</v>
      </c>
      <c r="CA160" s="103">
        <f>BM160/BC160</f>
        <v>0.25378500986193292</v>
      </c>
      <c r="CB160" s="41"/>
      <c r="CC160" s="42"/>
      <c r="CD160" s="195" t="s">
        <v>107</v>
      </c>
      <c r="CE160" s="43">
        <f>(BU160-BT160)*100</f>
        <v>-7.6792759300105544</v>
      </c>
      <c r="CF160" s="43">
        <f>(BV160-BU160)*100</f>
        <v>-12.216711188741922</v>
      </c>
      <c r="CG160" s="43">
        <f t="shared" si="206"/>
        <v>-0.21159117028780039</v>
      </c>
      <c r="CH160" s="43">
        <f t="shared" si="206"/>
        <v>3.3162645470838923</v>
      </c>
      <c r="CI160" s="43"/>
      <c r="CJ160" s="43"/>
      <c r="CK160" s="110">
        <f>(CA160-BZ160)*100</f>
        <v>15.020865400207196</v>
      </c>
      <c r="CL160" s="43"/>
      <c r="CM160" s="562">
        <f t="shared" si="179"/>
        <v>0</v>
      </c>
      <c r="CN160" s="263">
        <f t="shared" si="205"/>
        <v>0</v>
      </c>
      <c r="CO160" s="41">
        <f t="shared" si="205"/>
        <v>0</v>
      </c>
      <c r="CP160" s="41">
        <f t="shared" si="205"/>
        <v>0</v>
      </c>
      <c r="CQ160" s="41"/>
      <c r="CR160" s="41">
        <f>AB160/R160</f>
        <v>0.1111111111111111</v>
      </c>
      <c r="CS160" s="103">
        <f>AC160/S160</f>
        <v>0</v>
      </c>
      <c r="CT160" s="41"/>
      <c r="CU160" s="42"/>
      <c r="CV160" s="269">
        <f>AF160/S160</f>
        <v>6.0606060606060608E-2</v>
      </c>
      <c r="CW160" s="41"/>
      <c r="CX160" s="42"/>
      <c r="CY160" s="269">
        <f>AI160/S160</f>
        <v>5.3030303030303032E-2</v>
      </c>
      <c r="CZ160" s="41"/>
      <c r="DA160" s="42"/>
      <c r="DB160" s="269">
        <f>(AC160+AF160+AI160)/S160</f>
        <v>0.11363636363636363</v>
      </c>
      <c r="DC160" s="41"/>
      <c r="DD160" s="42"/>
      <c r="DE160" s="549"/>
      <c r="DF160" s="549"/>
      <c r="DG160" s="263"/>
      <c r="DH160" s="42"/>
      <c r="DI160" s="140" t="s">
        <v>192</v>
      </c>
      <c r="DJ160" s="173"/>
      <c r="DK160" s="189"/>
      <c r="DL160" s="94" t="s">
        <v>192</v>
      </c>
      <c r="DM160" s="94"/>
      <c r="DN160" s="173" t="s">
        <v>192</v>
      </c>
      <c r="DO160" s="189"/>
      <c r="DP160" s="94"/>
      <c r="DQ160" s="94"/>
      <c r="DR160" s="173"/>
      <c r="DS160" s="189"/>
      <c r="DT160" s="94"/>
      <c r="DU160" s="94"/>
      <c r="DV160" s="173"/>
    </row>
    <row r="161" spans="1:126" s="11" customFormat="1" x14ac:dyDescent="0.25">
      <c r="A161" s="328"/>
      <c r="B161" s="35" t="s">
        <v>125</v>
      </c>
      <c r="C161" s="36">
        <v>4</v>
      </c>
      <c r="D161" s="37">
        <v>4</v>
      </c>
      <c r="E161" s="37">
        <v>0</v>
      </c>
      <c r="F161" s="37"/>
      <c r="G161" s="37">
        <v>0</v>
      </c>
      <c r="H161" s="76">
        <v>0</v>
      </c>
      <c r="I161" s="37">
        <v>5</v>
      </c>
      <c r="J161" s="38">
        <v>5</v>
      </c>
      <c r="K161" s="239">
        <v>5</v>
      </c>
      <c r="L161" s="37">
        <v>0</v>
      </c>
      <c r="M161" s="38">
        <v>13</v>
      </c>
      <c r="N161" s="195">
        <v>24</v>
      </c>
      <c r="O161" s="37">
        <v>33</v>
      </c>
      <c r="P161" s="37">
        <v>12</v>
      </c>
      <c r="Q161" s="37"/>
      <c r="R161" s="37">
        <v>67</v>
      </c>
      <c r="S161" s="76">
        <v>65</v>
      </c>
      <c r="T161" s="37">
        <v>68</v>
      </c>
      <c r="U161" s="38">
        <v>303</v>
      </c>
      <c r="V161" s="195">
        <v>1</v>
      </c>
      <c r="W161" s="37">
        <v>1</v>
      </c>
      <c r="X161" s="37">
        <v>3</v>
      </c>
      <c r="Y161" s="37">
        <v>3</v>
      </c>
      <c r="Z161" s="37">
        <v>3</v>
      </c>
      <c r="AA161" s="37"/>
      <c r="AB161" s="37">
        <v>1</v>
      </c>
      <c r="AC161" s="76">
        <v>3</v>
      </c>
      <c r="AD161" s="37">
        <v>0</v>
      </c>
      <c r="AE161" s="38">
        <v>10</v>
      </c>
      <c r="AF161" s="239">
        <v>0</v>
      </c>
      <c r="AG161" s="37">
        <v>11</v>
      </c>
      <c r="AH161" s="38">
        <v>15</v>
      </c>
      <c r="AI161" s="239">
        <v>4</v>
      </c>
      <c r="AJ161" s="37">
        <v>2</v>
      </c>
      <c r="AK161" s="38">
        <v>14</v>
      </c>
      <c r="AL161" s="248" t="s">
        <v>263</v>
      </c>
      <c r="AM161" s="37" t="s">
        <v>283</v>
      </c>
      <c r="AN161" s="39" t="s">
        <v>286</v>
      </c>
      <c r="AO161" s="39" t="s">
        <v>286</v>
      </c>
      <c r="AP161" s="39" t="s">
        <v>286</v>
      </c>
      <c r="AQ161" s="39"/>
      <c r="AR161" s="78">
        <v>39.797724543400435</v>
      </c>
      <c r="AS161" s="39">
        <v>39.797724543400435</v>
      </c>
      <c r="AT161" s="39">
        <v>39.799999999999997</v>
      </c>
      <c r="AU161" s="587">
        <v>46.43</v>
      </c>
      <c r="AV161" s="252">
        <v>23410.509900342058</v>
      </c>
      <c r="AW161" s="226">
        <v>25597.463873284727</v>
      </c>
      <c r="AX161" s="226">
        <v>39049.293971007566</v>
      </c>
      <c r="AY161" s="226">
        <v>38971.036021422762</v>
      </c>
      <c r="AZ161" s="226"/>
      <c r="BA161" s="226"/>
      <c r="BB161" s="108">
        <v>41453.406639689019</v>
      </c>
      <c r="BC161" s="226">
        <v>47160.616615727857</v>
      </c>
      <c r="BD161" s="226">
        <v>29332.81</v>
      </c>
      <c r="BE161" s="567">
        <v>178120.95</v>
      </c>
      <c r="BF161" s="252">
        <v>1338.9223738054991</v>
      </c>
      <c r="BG161" s="226">
        <v>2931.1159299036431</v>
      </c>
      <c r="BH161" s="226">
        <v>2726.2223891725148</v>
      </c>
      <c r="BI161" s="226">
        <v>5857.9632443753881</v>
      </c>
      <c r="BJ161" s="226"/>
      <c r="BK161" s="226"/>
      <c r="BL161" s="226">
        <v>4630.0248717992499</v>
      </c>
      <c r="BM161" s="108">
        <v>5234.0624128491017</v>
      </c>
      <c r="BN161" s="226">
        <v>5951.97</v>
      </c>
      <c r="BO161" s="567">
        <v>7473.88</v>
      </c>
      <c r="BP161" s="257">
        <v>21466.995065480562</v>
      </c>
      <c r="BQ161" s="226">
        <v>25096.12</v>
      </c>
      <c r="BR161" s="567">
        <v>62641.43</v>
      </c>
      <c r="BS161" s="549">
        <f t="shared" si="182"/>
        <v>1.4960603471771732</v>
      </c>
      <c r="BT161" s="263">
        <f t="shared" si="130"/>
        <v>5.7193217042484652E-2</v>
      </c>
      <c r="BU161" s="41">
        <f t="shared" si="131"/>
        <v>0.11450806003335186</v>
      </c>
      <c r="BV161" s="41">
        <f t="shared" si="132"/>
        <v>6.9814895787786033E-2</v>
      </c>
      <c r="BW161" s="41">
        <f t="shared" si="133"/>
        <v>0.15031582021979625</v>
      </c>
      <c r="BX161" s="41"/>
      <c r="BY161" s="41"/>
      <c r="BZ161" s="41">
        <f>BL161/BB161</f>
        <v>0.11169226481295493</v>
      </c>
      <c r="CA161" s="103">
        <f>BM161/BC161</f>
        <v>0.11098375696605216</v>
      </c>
      <c r="CB161" s="41">
        <f t="shared" si="171"/>
        <v>0.20291168831080281</v>
      </c>
      <c r="CC161" s="42">
        <f t="shared" si="183"/>
        <v>4.1959578589716703E-2</v>
      </c>
      <c r="CD161" s="195" t="s">
        <v>107</v>
      </c>
      <c r="CE161" s="43">
        <f>(BU161-BT161)*100</f>
        <v>5.7314842990867207</v>
      </c>
      <c r="CF161" s="43">
        <f>(BV161-BU161)*100</f>
        <v>-4.4693164245565828</v>
      </c>
      <c r="CG161" s="43">
        <f t="shared" si="206"/>
        <v>8.0500924432010219</v>
      </c>
      <c r="CH161" s="43">
        <f t="shared" si="206"/>
        <v>-15.031582021979625</v>
      </c>
      <c r="CI161" s="43"/>
      <c r="CJ161" s="43"/>
      <c r="CK161" s="110">
        <f>(CA161-BZ161)*100</f>
        <v>-7.0850784690276725E-2</v>
      </c>
      <c r="CL161" s="43">
        <f t="shared" si="139"/>
        <v>9.1927931344750657</v>
      </c>
      <c r="CM161" s="562">
        <f t="shared" si="179"/>
        <v>-16.09521097210861</v>
      </c>
      <c r="CN161" s="263">
        <f t="shared" si="205"/>
        <v>0.125</v>
      </c>
      <c r="CO161" s="41">
        <f t="shared" si="205"/>
        <v>9.0909090909090912E-2</v>
      </c>
      <c r="CP161" s="41">
        <f t="shared" si="205"/>
        <v>0.25</v>
      </c>
      <c r="CQ161" s="41"/>
      <c r="CR161" s="41">
        <f>AB161/R161</f>
        <v>1.4925373134328358E-2</v>
      </c>
      <c r="CS161" s="103">
        <f>AC161/S161</f>
        <v>4.6153846153846156E-2</v>
      </c>
      <c r="CT161" s="41">
        <f>AD161/T161</f>
        <v>0</v>
      </c>
      <c r="CU161" s="42">
        <f t="shared" si="184"/>
        <v>3.3003300330033E-2</v>
      </c>
      <c r="CV161" s="263">
        <f>AF161/S161</f>
        <v>0</v>
      </c>
      <c r="CW161" s="41">
        <f>AG161/T161</f>
        <v>0.16176470588235295</v>
      </c>
      <c r="CX161" s="42">
        <f t="shared" si="185"/>
        <v>4.9504950495049507E-2</v>
      </c>
      <c r="CY161" s="263">
        <f>AI161/S161</f>
        <v>6.1538461538461542E-2</v>
      </c>
      <c r="CZ161" s="41">
        <f>AJ161/T161</f>
        <v>2.9411764705882353E-2</v>
      </c>
      <c r="DA161" s="42">
        <f t="shared" si="186"/>
        <v>4.6204620462046202E-2</v>
      </c>
      <c r="DB161" s="269">
        <f>(AC161+AF161+AI161)/S161</f>
        <v>0.1076923076923077</v>
      </c>
      <c r="DC161" s="41">
        <f>(AD161+AG161+AJ161)/T161</f>
        <v>0.19117647058823528</v>
      </c>
      <c r="DD161" s="42">
        <f t="shared" si="187"/>
        <v>0.12871287128712872</v>
      </c>
      <c r="DE161" s="549">
        <f t="shared" si="188"/>
        <v>0.16658291457286439</v>
      </c>
      <c r="DF161" s="549">
        <f t="shared" si="189"/>
        <v>3.4558823529411766</v>
      </c>
      <c r="DG161" s="263"/>
      <c r="DH161" s="42"/>
      <c r="DI161" s="140"/>
      <c r="DJ161" s="173" t="s">
        <v>192</v>
      </c>
      <c r="DK161" s="189" t="s">
        <v>192</v>
      </c>
      <c r="DL161" s="94"/>
      <c r="DM161" s="94"/>
      <c r="DN161" s="173" t="s">
        <v>192</v>
      </c>
      <c r="DO161" s="189"/>
      <c r="DP161" s="94" t="s">
        <v>192</v>
      </c>
      <c r="DQ161" s="94"/>
      <c r="DR161" s="173" t="s">
        <v>192</v>
      </c>
      <c r="DS161" s="189" t="s">
        <v>382</v>
      </c>
      <c r="DT161" s="94"/>
      <c r="DU161" s="94" t="s">
        <v>192</v>
      </c>
      <c r="DV161" s="173"/>
    </row>
    <row r="162" spans="1:126" s="8" customFormat="1" x14ac:dyDescent="0.25">
      <c r="A162" s="7"/>
      <c r="B162" s="21" t="s">
        <v>65</v>
      </c>
      <c r="C162" s="22">
        <v>1</v>
      </c>
      <c r="D162" s="23">
        <v>1</v>
      </c>
      <c r="E162" s="23">
        <v>1</v>
      </c>
      <c r="F162" s="23"/>
      <c r="G162" s="23"/>
      <c r="H162" s="51"/>
      <c r="I162" s="23"/>
      <c r="J162" s="24"/>
      <c r="K162" s="237"/>
      <c r="L162" s="23"/>
      <c r="M162" s="24"/>
      <c r="N162" s="242">
        <v>0</v>
      </c>
      <c r="O162" s="23">
        <v>0</v>
      </c>
      <c r="P162" s="23">
        <v>1</v>
      </c>
      <c r="Q162" s="23"/>
      <c r="R162" s="23"/>
      <c r="S162" s="51"/>
      <c r="T162" s="23"/>
      <c r="U162" s="24"/>
      <c r="V162" s="242"/>
      <c r="W162" s="23"/>
      <c r="X162" s="23"/>
      <c r="Y162" s="23"/>
      <c r="Z162" s="23"/>
      <c r="AA162" s="23"/>
      <c r="AB162" s="23"/>
      <c r="AC162" s="51"/>
      <c r="AD162" s="23"/>
      <c r="AE162" s="24"/>
      <c r="AF162" s="237"/>
      <c r="AG162" s="23"/>
      <c r="AH162" s="24"/>
      <c r="AI162" s="237"/>
      <c r="AJ162" s="23"/>
      <c r="AK162" s="24"/>
      <c r="AL162" s="246" t="s">
        <v>310</v>
      </c>
      <c r="AM162" s="23"/>
      <c r="AN162" s="50"/>
      <c r="AO162" s="50"/>
      <c r="AP162" s="50" t="s">
        <v>323</v>
      </c>
      <c r="AQ162" s="50"/>
      <c r="AR162" s="80"/>
      <c r="AS162" s="50"/>
      <c r="AT162" s="50"/>
      <c r="AU162" s="583"/>
      <c r="AV162" s="250">
        <v>7434.505210556571</v>
      </c>
      <c r="AW162" s="25">
        <v>7434.505210556571</v>
      </c>
      <c r="AX162" s="25">
        <v>7434.505210556571</v>
      </c>
      <c r="AY162" s="25">
        <v>8376.4463491955084</v>
      </c>
      <c r="AZ162" s="25">
        <v>8376.4463491955084</v>
      </c>
      <c r="BA162" s="25"/>
      <c r="BB162" s="97"/>
      <c r="BC162" s="25"/>
      <c r="BD162" s="25"/>
      <c r="BE162" s="568"/>
      <c r="BF162" s="250"/>
      <c r="BG162" s="25"/>
      <c r="BH162" s="25"/>
      <c r="BI162" s="25"/>
      <c r="BJ162" s="25">
        <v>357.14082446884197</v>
      </c>
      <c r="BK162" s="25"/>
      <c r="BL162" s="25"/>
      <c r="BM162" s="97"/>
      <c r="BN162" s="25"/>
      <c r="BO162" s="568"/>
      <c r="BP162" s="221"/>
      <c r="BQ162" s="25"/>
      <c r="BR162" s="568"/>
      <c r="BS162" s="159"/>
      <c r="BT162" s="261">
        <f t="shared" si="130"/>
        <v>0</v>
      </c>
      <c r="BU162" s="27">
        <f t="shared" si="131"/>
        <v>0</v>
      </c>
      <c r="BV162" s="27">
        <f t="shared" si="132"/>
        <v>0</v>
      </c>
      <c r="BW162" s="27">
        <f t="shared" si="133"/>
        <v>0</v>
      </c>
      <c r="BX162" s="27">
        <f t="shared" si="134"/>
        <v>4.2636317309325635E-2</v>
      </c>
      <c r="BY162" s="27"/>
      <c r="BZ162" s="27"/>
      <c r="CA162" s="98"/>
      <c r="CB162" s="27"/>
      <c r="CC162" s="28"/>
      <c r="CD162" s="242" t="s">
        <v>107</v>
      </c>
      <c r="CE162" s="29"/>
      <c r="CF162" s="29"/>
      <c r="CG162" s="29"/>
      <c r="CH162" s="29">
        <f>(BX162-BW162)*100</f>
        <v>4.2636317309325635</v>
      </c>
      <c r="CI162" s="29"/>
      <c r="CJ162" s="29"/>
      <c r="CK162" s="99"/>
      <c r="CL162" s="29"/>
      <c r="CM162" s="560">
        <f t="shared" si="179"/>
        <v>0</v>
      </c>
      <c r="CN162" s="261"/>
      <c r="CO162" s="27"/>
      <c r="CP162" s="27">
        <f>Z162/P162</f>
        <v>0</v>
      </c>
      <c r="CQ162" s="27"/>
      <c r="CR162" s="27"/>
      <c r="CS162" s="98"/>
      <c r="CT162" s="27"/>
      <c r="CU162" s="28"/>
      <c r="CV162" s="261"/>
      <c r="CW162" s="27"/>
      <c r="CX162" s="28"/>
      <c r="CY162" s="261"/>
      <c r="CZ162" s="27"/>
      <c r="DA162" s="28"/>
      <c r="DB162" s="267"/>
      <c r="DC162" s="27"/>
      <c r="DD162" s="28"/>
      <c r="DE162" s="159"/>
      <c r="DF162" s="159"/>
      <c r="DG162" s="261"/>
      <c r="DH162" s="28"/>
      <c r="DI162" s="26"/>
      <c r="DJ162" s="171"/>
      <c r="DK162" s="187"/>
      <c r="DL162" s="165"/>
      <c r="DM162" s="165"/>
      <c r="DN162" s="171"/>
      <c r="DO162" s="187"/>
      <c r="DP162" s="165"/>
      <c r="DQ162" s="165"/>
      <c r="DR162" s="171"/>
      <c r="DS162" s="187"/>
      <c r="DT162" s="165"/>
      <c r="DU162" s="165"/>
      <c r="DV162" s="171"/>
    </row>
    <row r="163" spans="1:126" s="8" customFormat="1" x14ac:dyDescent="0.25">
      <c r="A163" s="7"/>
      <c r="B163" s="21" t="s">
        <v>126</v>
      </c>
      <c r="C163" s="22">
        <v>1</v>
      </c>
      <c r="D163" s="23">
        <v>1</v>
      </c>
      <c r="E163" s="23">
        <v>1</v>
      </c>
      <c r="F163" s="23"/>
      <c r="G163" s="23"/>
      <c r="H163" s="51"/>
      <c r="I163" s="23"/>
      <c r="J163" s="24"/>
      <c r="K163" s="237"/>
      <c r="L163" s="23"/>
      <c r="M163" s="24"/>
      <c r="N163" s="242">
        <v>7</v>
      </c>
      <c r="O163" s="23">
        <v>8</v>
      </c>
      <c r="P163" s="23">
        <v>12</v>
      </c>
      <c r="Q163" s="23"/>
      <c r="R163" s="23"/>
      <c r="S163" s="51"/>
      <c r="T163" s="23"/>
      <c r="U163" s="24"/>
      <c r="V163" s="242"/>
      <c r="W163" s="23"/>
      <c r="X163" s="23"/>
      <c r="Y163" s="23"/>
      <c r="Z163" s="23"/>
      <c r="AA163" s="23"/>
      <c r="AB163" s="23"/>
      <c r="AC163" s="51"/>
      <c r="AD163" s="23"/>
      <c r="AE163" s="24"/>
      <c r="AF163" s="237"/>
      <c r="AG163" s="23"/>
      <c r="AH163" s="24"/>
      <c r="AI163" s="237"/>
      <c r="AJ163" s="23"/>
      <c r="AK163" s="24"/>
      <c r="AL163" s="246"/>
      <c r="AM163" s="23" t="s">
        <v>276</v>
      </c>
      <c r="AN163" s="50" t="s">
        <v>276</v>
      </c>
      <c r="AO163" s="50" t="s">
        <v>276</v>
      </c>
      <c r="AP163" s="50" t="s">
        <v>306</v>
      </c>
      <c r="AQ163" s="50"/>
      <c r="AR163" s="80"/>
      <c r="AS163" s="50"/>
      <c r="AT163" s="50"/>
      <c r="AU163" s="583"/>
      <c r="AV163" s="250">
        <v>2026.1694583411593</v>
      </c>
      <c r="AW163" s="25">
        <v>2389.0017700525323</v>
      </c>
      <c r="AX163" s="25">
        <v>2754.6798253851716</v>
      </c>
      <c r="AY163" s="25">
        <v>3117.5121370965448</v>
      </c>
      <c r="AZ163" s="25">
        <v>3430.5439354357686</v>
      </c>
      <c r="BA163" s="25"/>
      <c r="BB163" s="97"/>
      <c r="BC163" s="25"/>
      <c r="BD163" s="25"/>
      <c r="BE163" s="568"/>
      <c r="BF163" s="250">
        <v>163.63025822277621</v>
      </c>
      <c r="BG163" s="25">
        <v>206.31641254176128</v>
      </c>
      <c r="BH163" s="25">
        <v>385.59826068149869</v>
      </c>
      <c r="BI163" s="25">
        <v>1048.6565244364006</v>
      </c>
      <c r="BJ163" s="25">
        <v>1711.7147881913022</v>
      </c>
      <c r="BK163" s="25"/>
      <c r="BL163" s="25"/>
      <c r="BM163" s="97"/>
      <c r="BN163" s="25"/>
      <c r="BO163" s="568"/>
      <c r="BP163" s="221"/>
      <c r="BQ163" s="25"/>
      <c r="BR163" s="568"/>
      <c r="BS163" s="159"/>
      <c r="BT163" s="261">
        <f t="shared" si="130"/>
        <v>8.0758426966292138E-2</v>
      </c>
      <c r="BU163" s="27">
        <f t="shared" si="131"/>
        <v>8.6360929124478861E-2</v>
      </c>
      <c r="BV163" s="27">
        <f t="shared" si="132"/>
        <v>0.1399793388429752</v>
      </c>
      <c r="BW163" s="27">
        <f t="shared" si="133"/>
        <v>0.33637608397991786</v>
      </c>
      <c r="BX163" s="27">
        <f t="shared" si="134"/>
        <v>0.49896308585649107</v>
      </c>
      <c r="BY163" s="27"/>
      <c r="BZ163" s="27"/>
      <c r="CA163" s="98"/>
      <c r="CB163" s="27"/>
      <c r="CC163" s="28"/>
      <c r="CD163" s="242" t="s">
        <v>107</v>
      </c>
      <c r="CE163" s="29">
        <f t="shared" ref="CE163:CG164" si="207">(BU163-BT163)*100</f>
        <v>0.56025021581867229</v>
      </c>
      <c r="CF163" s="29">
        <f t="shared" si="207"/>
        <v>5.3618409718496336</v>
      </c>
      <c r="CG163" s="29">
        <f t="shared" si="207"/>
        <v>19.639674513694267</v>
      </c>
      <c r="CH163" s="29">
        <f>(BX163-BW163)*100</f>
        <v>16.258700187657322</v>
      </c>
      <c r="CI163" s="29"/>
      <c r="CJ163" s="29"/>
      <c r="CK163" s="99"/>
      <c r="CL163" s="29"/>
      <c r="CM163" s="560">
        <f t="shared" si="179"/>
        <v>0</v>
      </c>
      <c r="CN163" s="261">
        <f>X163/N163</f>
        <v>0</v>
      </c>
      <c r="CO163" s="27">
        <f>Y163/O163</f>
        <v>0</v>
      </c>
      <c r="CP163" s="27">
        <f>Z163/P163</f>
        <v>0</v>
      </c>
      <c r="CQ163" s="27"/>
      <c r="CR163" s="27"/>
      <c r="CS163" s="98"/>
      <c r="CT163" s="27"/>
      <c r="CU163" s="28"/>
      <c r="CV163" s="261"/>
      <c r="CW163" s="27"/>
      <c r="CX163" s="28"/>
      <c r="CY163" s="261"/>
      <c r="CZ163" s="27"/>
      <c r="DA163" s="28"/>
      <c r="DB163" s="267"/>
      <c r="DC163" s="27"/>
      <c r="DD163" s="28"/>
      <c r="DE163" s="159"/>
      <c r="DF163" s="159"/>
      <c r="DG163" s="261"/>
      <c r="DH163" s="28"/>
      <c r="DI163" s="26"/>
      <c r="DJ163" s="171"/>
      <c r="DK163" s="187"/>
      <c r="DL163" s="165"/>
      <c r="DM163" s="165"/>
      <c r="DN163" s="171"/>
      <c r="DO163" s="187"/>
      <c r="DP163" s="165"/>
      <c r="DQ163" s="165"/>
      <c r="DR163" s="171"/>
      <c r="DS163" s="187"/>
      <c r="DT163" s="165"/>
      <c r="DU163" s="165"/>
      <c r="DV163" s="171"/>
    </row>
    <row r="164" spans="1:126" s="11" customFormat="1" x14ac:dyDescent="0.25">
      <c r="A164" s="328"/>
      <c r="B164" s="35" t="s">
        <v>127</v>
      </c>
      <c r="C164" s="36">
        <v>12</v>
      </c>
      <c r="D164" s="37">
        <v>12</v>
      </c>
      <c r="E164" s="37">
        <v>12</v>
      </c>
      <c r="F164" s="37">
        <v>0</v>
      </c>
      <c r="G164" s="37">
        <v>0</v>
      </c>
      <c r="H164" s="76">
        <v>0</v>
      </c>
      <c r="I164" s="37">
        <v>0</v>
      </c>
      <c r="J164" s="38">
        <v>5</v>
      </c>
      <c r="K164" s="239">
        <v>12</v>
      </c>
      <c r="L164" s="37">
        <v>13</v>
      </c>
      <c r="M164" s="38">
        <v>13</v>
      </c>
      <c r="N164" s="195">
        <v>115</v>
      </c>
      <c r="O164" s="37">
        <v>117</v>
      </c>
      <c r="P164" s="37">
        <v>126</v>
      </c>
      <c r="Q164" s="37">
        <v>279</v>
      </c>
      <c r="R164" s="37">
        <v>198</v>
      </c>
      <c r="S164" s="76">
        <v>198</v>
      </c>
      <c r="T164" s="37">
        <v>205</v>
      </c>
      <c r="U164" s="38">
        <v>303</v>
      </c>
      <c r="V164" s="195">
        <v>4</v>
      </c>
      <c r="W164" s="37">
        <v>1</v>
      </c>
      <c r="X164" s="37">
        <v>0</v>
      </c>
      <c r="Y164" s="37">
        <v>4</v>
      </c>
      <c r="Z164" s="37">
        <v>1</v>
      </c>
      <c r="AA164" s="37">
        <v>5</v>
      </c>
      <c r="AB164" s="37">
        <v>4</v>
      </c>
      <c r="AC164" s="76">
        <v>0</v>
      </c>
      <c r="AD164" s="37">
        <v>0</v>
      </c>
      <c r="AE164" s="38">
        <v>10</v>
      </c>
      <c r="AF164" s="239">
        <v>0</v>
      </c>
      <c r="AG164" s="37">
        <v>26</v>
      </c>
      <c r="AH164" s="38">
        <v>15</v>
      </c>
      <c r="AI164" s="239">
        <v>3</v>
      </c>
      <c r="AJ164" s="37">
        <v>2</v>
      </c>
      <c r="AK164" s="38">
        <v>14</v>
      </c>
      <c r="AL164" s="248">
        <v>20.745470999026757</v>
      </c>
      <c r="AM164" s="39">
        <v>24.501852579097442</v>
      </c>
      <c r="AN164" s="39">
        <v>34.134694737081745</v>
      </c>
      <c r="AO164" s="39">
        <v>34.134694737081745</v>
      </c>
      <c r="AP164" s="39">
        <v>34.134694737081745</v>
      </c>
      <c r="AQ164" s="39">
        <v>43.781765613172375</v>
      </c>
      <c r="AR164" s="78">
        <v>46.442535899055784</v>
      </c>
      <c r="AS164" s="39">
        <v>46.42830718094946</v>
      </c>
      <c r="AT164" s="39">
        <v>46.43</v>
      </c>
      <c r="AU164" s="587">
        <v>46.43</v>
      </c>
      <c r="AV164" s="252">
        <v>83339.024820575869</v>
      </c>
      <c r="AW164" s="226">
        <v>87304.56855680958</v>
      </c>
      <c r="AX164" s="226">
        <v>94608.169560787937</v>
      </c>
      <c r="AY164" s="226">
        <v>152231.63214779654</v>
      </c>
      <c r="AZ164" s="226">
        <v>145346.35545614426</v>
      </c>
      <c r="BA164" s="226">
        <v>136051.85798601032</v>
      </c>
      <c r="BB164" s="108">
        <v>127039.45908105247</v>
      </c>
      <c r="BC164" s="226">
        <v>190448.57456702008</v>
      </c>
      <c r="BD164" s="226">
        <v>112870.49</v>
      </c>
      <c r="BE164" s="567">
        <v>178120.95</v>
      </c>
      <c r="BF164" s="252">
        <v>11166.6979698465</v>
      </c>
      <c r="BG164" s="226">
        <v>10190.607907752375</v>
      </c>
      <c r="BH164" s="226">
        <v>12147.056647372525</v>
      </c>
      <c r="BI164" s="226">
        <v>19456.349138593407</v>
      </c>
      <c r="BJ164" s="226">
        <v>21954.912038064667</v>
      </c>
      <c r="BK164" s="226">
        <v>25025.11368745767</v>
      </c>
      <c r="BL164" s="226">
        <v>17791.631806307309</v>
      </c>
      <c r="BM164" s="108">
        <v>11735.590577173722</v>
      </c>
      <c r="BN164" s="226">
        <v>4103.54</v>
      </c>
      <c r="BO164" s="567">
        <v>7473.88</v>
      </c>
      <c r="BP164" s="257">
        <v>28410.666416241231</v>
      </c>
      <c r="BQ164" s="226">
        <v>24682.18</v>
      </c>
      <c r="BR164" s="567">
        <v>62641.43</v>
      </c>
      <c r="BS164" s="549">
        <f t="shared" si="182"/>
        <v>1.5379212857211153</v>
      </c>
      <c r="BT164" s="263">
        <f t="shared" si="130"/>
        <v>0.13399122432603164</v>
      </c>
      <c r="BU164" s="41">
        <f t="shared" si="131"/>
        <v>0.11672479546269436</v>
      </c>
      <c r="BV164" s="41">
        <f t="shared" si="132"/>
        <v>0.12839331638868418</v>
      </c>
      <c r="BW164" s="41">
        <f t="shared" si="133"/>
        <v>0.12780753161539973</v>
      </c>
      <c r="BX164" s="41">
        <f t="shared" si="134"/>
        <v>0.15105237395986293</v>
      </c>
      <c r="BY164" s="41">
        <f t="shared" si="176"/>
        <v>0.18393805169519187</v>
      </c>
      <c r="BZ164" s="41">
        <f>BL164/BB164</f>
        <v>0.14004807588920909</v>
      </c>
      <c r="CA164" s="103">
        <f>BM164/BC164</f>
        <v>6.1620784528601924E-2</v>
      </c>
      <c r="CB164" s="41">
        <f t="shared" si="171"/>
        <v>3.6356181318961227E-2</v>
      </c>
      <c r="CC164" s="42">
        <f t="shared" si="183"/>
        <v>4.1959578589716703E-2</v>
      </c>
      <c r="CD164" s="195" t="s">
        <v>107</v>
      </c>
      <c r="CE164" s="43">
        <f t="shared" si="207"/>
        <v>-1.7266428863337278</v>
      </c>
      <c r="CF164" s="43">
        <f t="shared" si="207"/>
        <v>1.1668520925989814</v>
      </c>
      <c r="CG164" s="43">
        <f t="shared" si="207"/>
        <v>-5.8578477328444234E-2</v>
      </c>
      <c r="CH164" s="43">
        <f>(BX164-BW164)*100</f>
        <v>2.3244842344463197</v>
      </c>
      <c r="CI164" s="43">
        <f>(BY164-BX164)*100</f>
        <v>3.2885677735328938</v>
      </c>
      <c r="CJ164" s="43">
        <f>(BZ164-BY164)*100</f>
        <v>-4.3889975805982777</v>
      </c>
      <c r="CK164" s="110">
        <f>(CA164-BZ164)*100</f>
        <v>-7.8427291360607168</v>
      </c>
      <c r="CL164" s="43">
        <f t="shared" si="139"/>
        <v>-2.5264603209640697</v>
      </c>
      <c r="CM164" s="562">
        <f t="shared" si="179"/>
        <v>0.56033972707554769</v>
      </c>
      <c r="CN164" s="263">
        <f>X164/N164</f>
        <v>0</v>
      </c>
      <c r="CO164" s="41">
        <f>Y164/O164</f>
        <v>3.4188034188034191E-2</v>
      </c>
      <c r="CP164" s="41">
        <f>Z164/P164</f>
        <v>7.9365079365079361E-3</v>
      </c>
      <c r="CQ164" s="41">
        <f t="shared" ref="CQ164:CT165" si="208">AA164/Q164</f>
        <v>1.7921146953405017E-2</v>
      </c>
      <c r="CR164" s="41">
        <f t="shared" si="208"/>
        <v>2.0202020202020204E-2</v>
      </c>
      <c r="CS164" s="103">
        <f t="shared" si="208"/>
        <v>0</v>
      </c>
      <c r="CT164" s="41">
        <f t="shared" si="208"/>
        <v>0</v>
      </c>
      <c r="CU164" s="42">
        <f t="shared" si="184"/>
        <v>3.3003300330033E-2</v>
      </c>
      <c r="CV164" s="263">
        <f>AF164/S164</f>
        <v>0</v>
      </c>
      <c r="CW164" s="41">
        <f>AG164/T164</f>
        <v>0.12682926829268293</v>
      </c>
      <c r="CX164" s="42">
        <f t="shared" si="185"/>
        <v>4.9504950495049507E-2</v>
      </c>
      <c r="CY164" s="263">
        <f>AI164/S164</f>
        <v>1.5151515151515152E-2</v>
      </c>
      <c r="CZ164" s="41">
        <f>AJ164/T164</f>
        <v>9.7560975609756097E-3</v>
      </c>
      <c r="DA164" s="42">
        <f t="shared" si="186"/>
        <v>4.6204620462046202E-2</v>
      </c>
      <c r="DB164" s="269">
        <f>(AC164+AF164+AI164)/S164</f>
        <v>1.5151515151515152E-2</v>
      </c>
      <c r="DC164" s="41">
        <f>(AD164+AG164+AJ164)/T164</f>
        <v>0.13658536585365855</v>
      </c>
      <c r="DD164" s="42">
        <f t="shared" si="187"/>
        <v>0.12871287128712872</v>
      </c>
      <c r="DE164" s="549">
        <f t="shared" si="188"/>
        <v>0</v>
      </c>
      <c r="DF164" s="549">
        <f t="shared" si="189"/>
        <v>0.47804878048780486</v>
      </c>
      <c r="DG164" s="263" t="s">
        <v>192</v>
      </c>
      <c r="DH164" s="42"/>
      <c r="DI164" s="140"/>
      <c r="DJ164" s="173" t="s">
        <v>192</v>
      </c>
      <c r="DK164" s="189" t="s">
        <v>192</v>
      </c>
      <c r="DL164" s="94"/>
      <c r="DM164" s="94"/>
      <c r="DN164" s="173" t="s">
        <v>192</v>
      </c>
      <c r="DO164" s="189"/>
      <c r="DP164" s="94" t="s">
        <v>192</v>
      </c>
      <c r="DQ164" s="94"/>
      <c r="DR164" s="173" t="s">
        <v>192</v>
      </c>
      <c r="DS164" s="189" t="s">
        <v>192</v>
      </c>
      <c r="DT164" s="94"/>
      <c r="DU164" s="94"/>
      <c r="DV164" s="173" t="s">
        <v>192</v>
      </c>
    </row>
    <row r="165" spans="1:126" s="11" customFormat="1" x14ac:dyDescent="0.25">
      <c r="A165" s="328"/>
      <c r="B165" s="35" t="s">
        <v>350</v>
      </c>
      <c r="C165" s="36"/>
      <c r="D165" s="37"/>
      <c r="E165" s="37"/>
      <c r="F165" s="37">
        <v>21</v>
      </c>
      <c r="G165" s="37">
        <v>21</v>
      </c>
      <c r="H165" s="76">
        <v>0</v>
      </c>
      <c r="I165" s="37">
        <v>0</v>
      </c>
      <c r="J165" s="38">
        <v>0</v>
      </c>
      <c r="K165" s="239">
        <v>21</v>
      </c>
      <c r="L165" s="37">
        <v>21</v>
      </c>
      <c r="M165" s="38">
        <v>21</v>
      </c>
      <c r="N165" s="195"/>
      <c r="O165" s="37"/>
      <c r="P165" s="37"/>
      <c r="Q165" s="37">
        <v>35</v>
      </c>
      <c r="R165" s="37">
        <v>28</v>
      </c>
      <c r="S165" s="76">
        <v>47</v>
      </c>
      <c r="T165" s="37">
        <v>52</v>
      </c>
      <c r="U165" s="38">
        <v>47</v>
      </c>
      <c r="V165" s="195"/>
      <c r="W165" s="37"/>
      <c r="X165" s="37"/>
      <c r="Y165" s="37"/>
      <c r="Z165" s="37"/>
      <c r="AA165" s="37">
        <v>6</v>
      </c>
      <c r="AB165" s="37">
        <v>5</v>
      </c>
      <c r="AC165" s="76">
        <v>2</v>
      </c>
      <c r="AD165" s="37">
        <v>0</v>
      </c>
      <c r="AE165" s="38">
        <v>0</v>
      </c>
      <c r="AF165" s="239">
        <v>5</v>
      </c>
      <c r="AG165" s="37">
        <v>7</v>
      </c>
      <c r="AH165" s="38">
        <v>10</v>
      </c>
      <c r="AI165" s="239">
        <v>12</v>
      </c>
      <c r="AJ165" s="37">
        <v>15</v>
      </c>
      <c r="AK165" s="38">
        <v>15</v>
      </c>
      <c r="AL165" s="248"/>
      <c r="AM165" s="39"/>
      <c r="AN165" s="39"/>
      <c r="AO165" s="39"/>
      <c r="AP165" s="39"/>
      <c r="AQ165" s="39">
        <v>31.587754196048969</v>
      </c>
      <c r="AR165" s="78">
        <v>31.630440350367955</v>
      </c>
      <c r="AS165" s="39">
        <v>31.587754196048969</v>
      </c>
      <c r="AT165" s="39">
        <v>31.59</v>
      </c>
      <c r="AU165" s="587">
        <v>31.59</v>
      </c>
      <c r="AV165" s="252"/>
      <c r="AW165" s="226"/>
      <c r="AX165" s="226"/>
      <c r="AY165" s="226"/>
      <c r="AZ165" s="226"/>
      <c r="BA165" s="226">
        <v>106920.27933819387</v>
      </c>
      <c r="BB165" s="108">
        <v>103684.66884081479</v>
      </c>
      <c r="BC165" s="226">
        <v>115981.12702830377</v>
      </c>
      <c r="BD165" s="226">
        <v>113345</v>
      </c>
      <c r="BE165" s="567">
        <v>113005</v>
      </c>
      <c r="BF165" s="252"/>
      <c r="BG165" s="226"/>
      <c r="BH165" s="226"/>
      <c r="BI165" s="226"/>
      <c r="BJ165" s="226"/>
      <c r="BK165" s="226">
        <v>5540.6628306042658</v>
      </c>
      <c r="BL165" s="226">
        <v>6412.8832505221944</v>
      </c>
      <c r="BM165" s="108">
        <v>616.10349400401822</v>
      </c>
      <c r="BN165" s="226">
        <v>697</v>
      </c>
      <c r="BO165" s="567">
        <v>701</v>
      </c>
      <c r="BP165" s="257">
        <v>6357.3912499075132</v>
      </c>
      <c r="BQ165" s="226">
        <v>5655</v>
      </c>
      <c r="BR165" s="567">
        <v>6823</v>
      </c>
      <c r="BS165" s="549">
        <f t="shared" si="182"/>
        <v>0.20654288240495136</v>
      </c>
      <c r="BT165" s="263"/>
      <c r="BU165" s="41"/>
      <c r="BV165" s="41"/>
      <c r="BW165" s="41"/>
      <c r="BX165" s="41"/>
      <c r="BY165" s="41">
        <f t="shared" si="176"/>
        <v>5.1820504631108273E-2</v>
      </c>
      <c r="BZ165" s="41">
        <f>BL165/BB165</f>
        <v>6.1849869630849465E-2</v>
      </c>
      <c r="CA165" s="103">
        <f>BM165/BC165</f>
        <v>5.3121012857002652E-3</v>
      </c>
      <c r="CB165" s="41">
        <f t="shared" si="171"/>
        <v>6.1493669769288458E-3</v>
      </c>
      <c r="CC165" s="42">
        <f t="shared" si="183"/>
        <v>6.2032653422414942E-3</v>
      </c>
      <c r="CD165" s="195" t="s">
        <v>107</v>
      </c>
      <c r="CE165" s="43"/>
      <c r="CF165" s="43"/>
      <c r="CG165" s="43"/>
      <c r="CH165" s="43"/>
      <c r="CI165" s="43"/>
      <c r="CJ165" s="43">
        <f>(BZ165-BY165)*100</f>
        <v>1.002936499974119</v>
      </c>
      <c r="CK165" s="110">
        <f>(CA165-BZ165)*100</f>
        <v>-5.65377683451492</v>
      </c>
      <c r="CL165" s="43">
        <f t="shared" si="139"/>
        <v>8.3726569122858072E-2</v>
      </c>
      <c r="CM165" s="562">
        <f t="shared" si="179"/>
        <v>5.3898365312648328E-3</v>
      </c>
      <c r="CN165" s="263"/>
      <c r="CO165" s="41"/>
      <c r="CP165" s="41"/>
      <c r="CQ165" s="41">
        <f t="shared" si="208"/>
        <v>0.17142857142857143</v>
      </c>
      <c r="CR165" s="41">
        <f t="shared" si="208"/>
        <v>0.17857142857142858</v>
      </c>
      <c r="CS165" s="103">
        <f t="shared" si="208"/>
        <v>4.2553191489361701E-2</v>
      </c>
      <c r="CT165" s="41">
        <f t="shared" si="208"/>
        <v>0</v>
      </c>
      <c r="CU165" s="42">
        <f t="shared" si="184"/>
        <v>0</v>
      </c>
      <c r="CV165" s="263">
        <f>AF165/S165</f>
        <v>0.10638297872340426</v>
      </c>
      <c r="CW165" s="41">
        <f>AG165/T165</f>
        <v>0.13461538461538461</v>
      </c>
      <c r="CX165" s="42">
        <f t="shared" si="185"/>
        <v>0.21276595744680851</v>
      </c>
      <c r="CY165" s="263">
        <f>AI165/S165</f>
        <v>0.25531914893617019</v>
      </c>
      <c r="CZ165" s="41">
        <f>AJ165/T165</f>
        <v>0.28846153846153844</v>
      </c>
      <c r="DA165" s="42">
        <f t="shared" si="186"/>
        <v>0.31914893617021278</v>
      </c>
      <c r="DB165" s="269">
        <f>(AC165+AF165+AI165)/S165</f>
        <v>0.40425531914893614</v>
      </c>
      <c r="DC165" s="41">
        <f>(AD165+AG165+AJ165)/T165</f>
        <v>0.42307692307692307</v>
      </c>
      <c r="DD165" s="42">
        <f t="shared" si="187"/>
        <v>0.53191489361702127</v>
      </c>
      <c r="DE165" s="549">
        <f t="shared" si="188"/>
        <v>0</v>
      </c>
      <c r="DF165" s="549">
        <f t="shared" si="189"/>
        <v>-9.6153846153846159E-2</v>
      </c>
      <c r="DG165" s="263"/>
      <c r="DH165" s="42"/>
      <c r="DI165" s="140"/>
      <c r="DJ165" s="173" t="s">
        <v>192</v>
      </c>
      <c r="DK165" s="189" t="s">
        <v>192</v>
      </c>
      <c r="DL165" s="94"/>
      <c r="DM165" s="94" t="s">
        <v>192</v>
      </c>
      <c r="DN165" s="173"/>
      <c r="DO165" s="189" t="s">
        <v>192</v>
      </c>
      <c r="DP165" s="94"/>
      <c r="DQ165" s="94" t="s">
        <v>192</v>
      </c>
      <c r="DR165" s="173"/>
      <c r="DS165" s="189"/>
      <c r="DT165" s="94" t="s">
        <v>192</v>
      </c>
      <c r="DU165" s="94"/>
      <c r="DV165" s="173" t="s">
        <v>192</v>
      </c>
    </row>
    <row r="166" spans="1:126" s="8" customFormat="1" x14ac:dyDescent="0.25">
      <c r="A166" s="7">
        <v>77</v>
      </c>
      <c r="B166" s="21" t="s">
        <v>35</v>
      </c>
      <c r="C166" s="22"/>
      <c r="D166" s="23"/>
      <c r="E166" s="23"/>
      <c r="F166" s="23"/>
      <c r="G166" s="23">
        <v>0</v>
      </c>
      <c r="H166" s="51"/>
      <c r="I166" s="23"/>
      <c r="J166" s="24"/>
      <c r="K166" s="237"/>
      <c r="L166" s="23"/>
      <c r="M166" s="24"/>
      <c r="N166" s="242"/>
      <c r="O166" s="23"/>
      <c r="P166" s="23"/>
      <c r="Q166" s="23"/>
      <c r="R166" s="23">
        <v>21</v>
      </c>
      <c r="S166" s="51"/>
      <c r="T166" s="23"/>
      <c r="U166" s="24"/>
      <c r="V166" s="242"/>
      <c r="W166" s="23"/>
      <c r="X166" s="23"/>
      <c r="Y166" s="23"/>
      <c r="Z166" s="23"/>
      <c r="AA166" s="23"/>
      <c r="AB166" s="23">
        <v>0</v>
      </c>
      <c r="AC166" s="51"/>
      <c r="AD166" s="23"/>
      <c r="AE166" s="24"/>
      <c r="AF166" s="237"/>
      <c r="AG166" s="23"/>
      <c r="AH166" s="24"/>
      <c r="AI166" s="237"/>
      <c r="AJ166" s="23"/>
      <c r="AK166" s="24"/>
      <c r="AL166" s="246"/>
      <c r="AM166" s="50"/>
      <c r="AN166" s="50"/>
      <c r="AO166" s="50"/>
      <c r="AP166" s="50"/>
      <c r="AQ166" s="50"/>
      <c r="AR166" s="80" t="s">
        <v>303</v>
      </c>
      <c r="AS166" s="50"/>
      <c r="AT166" s="50"/>
      <c r="AU166" s="583"/>
      <c r="AV166" s="250"/>
      <c r="AW166" s="25"/>
      <c r="AX166" s="25"/>
      <c r="AY166" s="25"/>
      <c r="AZ166" s="25"/>
      <c r="BA166" s="25"/>
      <c r="BB166" s="97">
        <v>4375.3308176959727</v>
      </c>
      <c r="BC166" s="25"/>
      <c r="BD166" s="25"/>
      <c r="BE166" s="568"/>
      <c r="BF166" s="250"/>
      <c r="BG166" s="25"/>
      <c r="BH166" s="25"/>
      <c r="BI166" s="25"/>
      <c r="BJ166" s="25"/>
      <c r="BK166" s="25"/>
      <c r="BL166" s="25">
        <v>2386.1560264312666</v>
      </c>
      <c r="BM166" s="97"/>
      <c r="BN166" s="25"/>
      <c r="BO166" s="568"/>
      <c r="BP166" s="221"/>
      <c r="BQ166" s="25"/>
      <c r="BR166" s="568"/>
      <c r="BS166" s="159"/>
      <c r="BT166" s="261"/>
      <c r="BU166" s="27"/>
      <c r="BV166" s="27"/>
      <c r="BW166" s="27"/>
      <c r="BX166" s="27"/>
      <c r="BY166" s="27"/>
      <c r="BZ166" s="27">
        <f>BL166/BB166</f>
        <v>0.54536585365853651</v>
      </c>
      <c r="CA166" s="98"/>
      <c r="CB166" s="27"/>
      <c r="CC166" s="28"/>
      <c r="CD166" s="242" t="s">
        <v>107</v>
      </c>
      <c r="CE166" s="29"/>
      <c r="CF166" s="29"/>
      <c r="CG166" s="29"/>
      <c r="CH166" s="29"/>
      <c r="CI166" s="29"/>
      <c r="CJ166" s="29"/>
      <c r="CK166" s="99"/>
      <c r="CL166" s="29"/>
      <c r="CM166" s="560"/>
      <c r="CN166" s="261"/>
      <c r="CO166" s="27"/>
      <c r="CP166" s="27"/>
      <c r="CQ166" s="27"/>
      <c r="CR166" s="27">
        <f>AB166/R166</f>
        <v>0</v>
      </c>
      <c r="CS166" s="98"/>
      <c r="CT166" s="27"/>
      <c r="CU166" s="28"/>
      <c r="CV166" s="261"/>
      <c r="CW166" s="27"/>
      <c r="CX166" s="28"/>
      <c r="CY166" s="261"/>
      <c r="CZ166" s="27"/>
      <c r="DA166" s="28"/>
      <c r="DB166" s="267"/>
      <c r="DC166" s="27"/>
      <c r="DD166" s="28"/>
      <c r="DE166" s="159"/>
      <c r="DF166" s="159"/>
      <c r="DG166" s="261"/>
      <c r="DH166" s="28"/>
      <c r="DI166" s="26"/>
      <c r="DJ166" s="171" t="s">
        <v>192</v>
      </c>
      <c r="DK166" s="187"/>
      <c r="DL166" s="165"/>
      <c r="DM166" s="165"/>
      <c r="DN166" s="171"/>
      <c r="DO166" s="187"/>
      <c r="DP166" s="165"/>
      <c r="DQ166" s="165"/>
      <c r="DR166" s="171"/>
      <c r="DS166" s="187"/>
      <c r="DT166" s="165"/>
      <c r="DU166" s="165"/>
      <c r="DV166" s="171"/>
    </row>
    <row r="167" spans="1:126" s="11" customFormat="1" x14ac:dyDescent="0.25">
      <c r="A167" s="328">
        <v>78</v>
      </c>
      <c r="B167" s="35" t="s">
        <v>36</v>
      </c>
      <c r="C167" s="36"/>
      <c r="D167" s="37"/>
      <c r="E167" s="37"/>
      <c r="F167" s="37">
        <v>0</v>
      </c>
      <c r="G167" s="37"/>
      <c r="H167" s="37"/>
      <c r="I167" s="37">
        <v>0</v>
      </c>
      <c r="J167" s="38">
        <v>26</v>
      </c>
      <c r="K167" s="239"/>
      <c r="L167" s="37">
        <v>18</v>
      </c>
      <c r="M167" s="38">
        <v>1</v>
      </c>
      <c r="N167" s="195"/>
      <c r="O167" s="37"/>
      <c r="P167" s="37"/>
      <c r="Q167" s="37">
        <v>122</v>
      </c>
      <c r="R167" s="37"/>
      <c r="S167" s="76"/>
      <c r="T167" s="37">
        <v>49</v>
      </c>
      <c r="U167" s="38">
        <v>37</v>
      </c>
      <c r="V167" s="195"/>
      <c r="W167" s="37"/>
      <c r="X167" s="37"/>
      <c r="Y167" s="37"/>
      <c r="Z167" s="37"/>
      <c r="AA167" s="37">
        <v>62</v>
      </c>
      <c r="AB167" s="37"/>
      <c r="AC167" s="76"/>
      <c r="AD167" s="37">
        <v>24</v>
      </c>
      <c r="AE167" s="38">
        <v>14</v>
      </c>
      <c r="AF167" s="239"/>
      <c r="AG167" s="37">
        <v>67</v>
      </c>
      <c r="AH167" s="38">
        <v>6</v>
      </c>
      <c r="AI167" s="239"/>
      <c r="AJ167" s="37">
        <v>35</v>
      </c>
      <c r="AK167" s="38">
        <v>12</v>
      </c>
      <c r="AL167" s="248"/>
      <c r="AM167" s="39"/>
      <c r="AN167" s="39"/>
      <c r="AO167" s="39"/>
      <c r="AP167" s="39"/>
      <c r="AQ167" s="39">
        <v>45.176179987592562</v>
      </c>
      <c r="AR167" s="78"/>
      <c r="AS167" s="39"/>
      <c r="AT167" s="39">
        <v>48.18</v>
      </c>
      <c r="AU167" s="587">
        <v>48.39</v>
      </c>
      <c r="AV167" s="252"/>
      <c r="AW167" s="226"/>
      <c r="AX167" s="226"/>
      <c r="AY167" s="226"/>
      <c r="AZ167" s="226"/>
      <c r="BA167" s="226">
        <v>181894.92376252837</v>
      </c>
      <c r="BB167" s="108"/>
      <c r="BC167" s="226"/>
      <c r="BD167" s="226">
        <v>137946</v>
      </c>
      <c r="BE167" s="567">
        <v>171086</v>
      </c>
      <c r="BF167" s="252"/>
      <c r="BG167" s="226"/>
      <c r="BH167" s="226"/>
      <c r="BI167" s="226"/>
      <c r="BJ167" s="226"/>
      <c r="BK167" s="226">
        <v>29251.44136914417</v>
      </c>
      <c r="BL167" s="226"/>
      <c r="BM167" s="108"/>
      <c r="BN167" s="226">
        <v>12044</v>
      </c>
      <c r="BO167" s="567">
        <v>1720</v>
      </c>
      <c r="BP167" s="257"/>
      <c r="BQ167" s="226">
        <v>23009</v>
      </c>
      <c r="BR167" s="567">
        <v>18557.849999999999</v>
      </c>
      <c r="BS167" s="549">
        <f t="shared" si="182"/>
        <v>-0.19345256204094055</v>
      </c>
      <c r="BT167" s="263"/>
      <c r="BU167" s="41"/>
      <c r="BV167" s="41"/>
      <c r="BW167" s="41"/>
      <c r="BX167" s="41"/>
      <c r="BY167" s="41">
        <f t="shared" si="176"/>
        <v>0.16081505060214424</v>
      </c>
      <c r="BZ167" s="41"/>
      <c r="CA167" s="103"/>
      <c r="CB167" s="41">
        <f t="shared" si="171"/>
        <v>8.730952691632958E-2</v>
      </c>
      <c r="CC167" s="42">
        <f t="shared" si="183"/>
        <v>1.0053423424476579E-2</v>
      </c>
      <c r="CD167" s="195" t="s">
        <v>107</v>
      </c>
      <c r="CE167" s="43"/>
      <c r="CF167" s="43"/>
      <c r="CG167" s="43"/>
      <c r="CH167" s="43"/>
      <c r="CI167" s="43"/>
      <c r="CJ167" s="43"/>
      <c r="CK167" s="110"/>
      <c r="CL167" s="43"/>
      <c r="CM167" s="562">
        <f t="shared" si="179"/>
        <v>-7.7256103491852999</v>
      </c>
      <c r="CN167" s="263"/>
      <c r="CO167" s="41"/>
      <c r="CP167" s="41"/>
      <c r="CQ167" s="41">
        <f>AA167/Q167</f>
        <v>0.50819672131147542</v>
      </c>
      <c r="CR167" s="41"/>
      <c r="CS167" s="103"/>
      <c r="CT167" s="41">
        <f>AD167/T167</f>
        <v>0.48979591836734693</v>
      </c>
      <c r="CU167" s="42">
        <f t="shared" si="184"/>
        <v>0.3783783783783784</v>
      </c>
      <c r="CV167" s="263"/>
      <c r="CW167" s="41">
        <f>AG167/T167</f>
        <v>1.3673469387755102</v>
      </c>
      <c r="CX167" s="42">
        <f t="shared" si="185"/>
        <v>0.16216216216216217</v>
      </c>
      <c r="CY167" s="263"/>
      <c r="CZ167" s="41">
        <f>AJ167/T167</f>
        <v>0.7142857142857143</v>
      </c>
      <c r="DA167" s="42">
        <f t="shared" si="186"/>
        <v>0.32432432432432434</v>
      </c>
      <c r="DB167" s="269"/>
      <c r="DC167" s="41">
        <f>(AD167+AG167+AJ167)/T167</f>
        <v>2.5714285714285716</v>
      </c>
      <c r="DD167" s="42">
        <f t="shared" si="187"/>
        <v>0.86486486486486491</v>
      </c>
      <c r="DE167" s="549">
        <f t="shared" si="188"/>
        <v>4.3586550435865679E-3</v>
      </c>
      <c r="DF167" s="549">
        <f t="shared" si="189"/>
        <v>-0.24489795918367346</v>
      </c>
      <c r="DG167" s="263" t="s">
        <v>192</v>
      </c>
      <c r="DH167" s="42"/>
      <c r="DI167" s="140"/>
      <c r="DJ167" s="173"/>
      <c r="DK167" s="189"/>
      <c r="DL167" s="94"/>
      <c r="DM167" s="94"/>
      <c r="DN167" s="173"/>
      <c r="DO167" s="189"/>
      <c r="DP167" s="94" t="s">
        <v>192</v>
      </c>
      <c r="DQ167" s="94"/>
      <c r="DR167" s="173" t="s">
        <v>192</v>
      </c>
      <c r="DS167" s="189"/>
      <c r="DT167" s="94" t="s">
        <v>192</v>
      </c>
      <c r="DU167" s="94"/>
      <c r="DV167" s="173" t="s">
        <v>192</v>
      </c>
    </row>
    <row r="168" spans="1:126" s="6" customFormat="1" x14ac:dyDescent="0.25">
      <c r="A168" s="9">
        <v>79</v>
      </c>
      <c r="B168" s="14" t="s">
        <v>37</v>
      </c>
      <c r="C168" s="2">
        <v>2</v>
      </c>
      <c r="D168" s="3">
        <v>7</v>
      </c>
      <c r="E168" s="3">
        <v>7</v>
      </c>
      <c r="F168" s="3">
        <v>6</v>
      </c>
      <c r="G168" s="3"/>
      <c r="H168" s="501"/>
      <c r="I168" s="194">
        <v>26</v>
      </c>
      <c r="J168" s="4"/>
      <c r="K168" s="238"/>
      <c r="L168" s="3">
        <v>0</v>
      </c>
      <c r="M168" s="4"/>
      <c r="N168" s="194">
        <v>0</v>
      </c>
      <c r="O168" s="3">
        <v>127</v>
      </c>
      <c r="P168" s="3">
        <v>280</v>
      </c>
      <c r="Q168" s="3">
        <v>268</v>
      </c>
      <c r="R168" s="3"/>
      <c r="S168" s="75"/>
      <c r="T168" s="3">
        <v>187</v>
      </c>
      <c r="U168" s="4"/>
      <c r="V168" s="194">
        <v>16</v>
      </c>
      <c r="W168" s="3">
        <v>6</v>
      </c>
      <c r="X168" s="3">
        <v>34</v>
      </c>
      <c r="Y168" s="3">
        <v>69</v>
      </c>
      <c r="Z168" s="3">
        <v>22</v>
      </c>
      <c r="AA168" s="3">
        <v>73</v>
      </c>
      <c r="AB168" s="3"/>
      <c r="AC168" s="75"/>
      <c r="AD168" s="3">
        <v>21</v>
      </c>
      <c r="AE168" s="4"/>
      <c r="AF168" s="238"/>
      <c r="AG168" s="3">
        <v>2</v>
      </c>
      <c r="AH168" s="4"/>
      <c r="AI168" s="238"/>
      <c r="AJ168" s="3">
        <v>43</v>
      </c>
      <c r="AK168" s="4"/>
      <c r="AL168" s="247">
        <v>37.905305035258763</v>
      </c>
      <c r="AM168" s="30"/>
      <c r="AN168" s="30"/>
      <c r="AO168" s="30"/>
      <c r="AP168" s="30"/>
      <c r="AQ168" s="30">
        <v>63.687742243925761</v>
      </c>
      <c r="AR168" s="79"/>
      <c r="AS168" s="30"/>
      <c r="AT168" s="30">
        <v>65.08</v>
      </c>
      <c r="AU168" s="584"/>
      <c r="AV168" s="251">
        <v>268417.65271683142</v>
      </c>
      <c r="AW168" s="16">
        <v>287518.28390276665</v>
      </c>
      <c r="AX168" s="16">
        <v>372489.34269013838</v>
      </c>
      <c r="AY168" s="16">
        <v>334899.91519684007</v>
      </c>
      <c r="AZ168" s="16">
        <v>339895.61812397197</v>
      </c>
      <c r="BA168" s="16">
        <v>486805.70970000169</v>
      </c>
      <c r="BB168" s="117"/>
      <c r="BC168" s="16"/>
      <c r="BD168" s="16">
        <v>315329</v>
      </c>
      <c r="BE168" s="578"/>
      <c r="BF168" s="251">
        <v>21876.65408847986</v>
      </c>
      <c r="BG168" s="16">
        <v>18968.304107546344</v>
      </c>
      <c r="BH168" s="16">
        <v>42946.5398603309</v>
      </c>
      <c r="BI168" s="16">
        <v>46599.051798225395</v>
      </c>
      <c r="BJ168" s="16">
        <v>96122.10516730127</v>
      </c>
      <c r="BK168" s="16">
        <v>71255.997404681824</v>
      </c>
      <c r="BL168" s="16"/>
      <c r="BM168" s="117"/>
      <c r="BN168" s="16">
        <v>56759.22</v>
      </c>
      <c r="BO168" s="578"/>
      <c r="BP168" s="256"/>
      <c r="BQ168" s="16">
        <v>153236</v>
      </c>
      <c r="BR168" s="578"/>
      <c r="BS168" s="571"/>
      <c r="BT168" s="262">
        <f t="shared" si="130"/>
        <v>8.15022926661189E-2</v>
      </c>
      <c r="BU168" s="32">
        <f t="shared" si="131"/>
        <v>6.5972514339161376E-2</v>
      </c>
      <c r="BV168" s="32">
        <f t="shared" si="132"/>
        <v>0.11529602310275146</v>
      </c>
      <c r="BW168" s="32">
        <f t="shared" si="133"/>
        <v>0.13914321767097623</v>
      </c>
      <c r="BX168" s="32">
        <f t="shared" si="134"/>
        <v>0.28279889484259879</v>
      </c>
      <c r="BY168" s="32">
        <f t="shared" si="176"/>
        <v>0.14637461308453831</v>
      </c>
      <c r="BZ168" s="32"/>
      <c r="CA168" s="118"/>
      <c r="CB168" s="32">
        <f t="shared" si="171"/>
        <v>0.18</v>
      </c>
      <c r="CC168" s="33"/>
      <c r="CD168" s="194" t="s">
        <v>107</v>
      </c>
      <c r="CE168" s="34">
        <f t="shared" ref="CE168:CI169" si="209">(BU168-BT168)*100</f>
        <v>-1.5529778326957524</v>
      </c>
      <c r="CF168" s="34">
        <f t="shared" si="209"/>
        <v>4.932350876359008</v>
      </c>
      <c r="CG168" s="34">
        <f t="shared" si="209"/>
        <v>2.3847194568224777</v>
      </c>
      <c r="CH168" s="34">
        <f t="shared" si="209"/>
        <v>14.365567717162255</v>
      </c>
      <c r="CI168" s="34">
        <f t="shared" si="209"/>
        <v>-13.642428175806048</v>
      </c>
      <c r="CJ168" s="34"/>
      <c r="CK168" s="119"/>
      <c r="CL168" s="34"/>
      <c r="CM168" s="561"/>
      <c r="CN168" s="262"/>
      <c r="CO168" s="32">
        <f>Y168/O168</f>
        <v>0.54330708661417326</v>
      </c>
      <c r="CP168" s="32">
        <f>Z168/P168</f>
        <v>7.857142857142857E-2</v>
      </c>
      <c r="CQ168" s="32">
        <f>AA168/Q168</f>
        <v>0.27238805970149255</v>
      </c>
      <c r="CR168" s="32"/>
      <c r="CS168" s="118"/>
      <c r="CT168" s="32">
        <f>AD168/T168</f>
        <v>0.11229946524064172</v>
      </c>
      <c r="CU168" s="33"/>
      <c r="CV168" s="268"/>
      <c r="CW168" s="32">
        <f>AG168/T168</f>
        <v>1.06951871657754E-2</v>
      </c>
      <c r="CX168" s="33"/>
      <c r="CY168" s="268"/>
      <c r="CZ168" s="32">
        <f>AJ168/T168</f>
        <v>0.22994652406417113</v>
      </c>
      <c r="DA168" s="33"/>
      <c r="DB168" s="268"/>
      <c r="DC168" s="32">
        <f>(AD168+AG168+AJ168)/T168</f>
        <v>0.35294117647058826</v>
      </c>
      <c r="DD168" s="33"/>
      <c r="DE168" s="548"/>
      <c r="DF168" s="548"/>
      <c r="DG168" s="262" t="s">
        <v>192</v>
      </c>
      <c r="DH168" s="33"/>
      <c r="DI168" s="31"/>
      <c r="DJ168" s="172"/>
      <c r="DK168" s="188"/>
      <c r="DL168" s="95"/>
      <c r="DM168" s="95"/>
      <c r="DN168" s="172"/>
      <c r="DO168" s="188"/>
      <c r="DP168" s="95" t="s">
        <v>192</v>
      </c>
      <c r="DQ168" s="95"/>
      <c r="DR168" s="172" t="s">
        <v>192</v>
      </c>
      <c r="DS168" s="188"/>
      <c r="DT168" s="95"/>
      <c r="DU168" s="95"/>
      <c r="DV168" s="172"/>
    </row>
    <row r="169" spans="1:126" s="11" customFormat="1" x14ac:dyDescent="0.25">
      <c r="A169" s="10"/>
      <c r="B169" s="35" t="s">
        <v>64</v>
      </c>
      <c r="C169" s="36">
        <v>0</v>
      </c>
      <c r="D169" s="37">
        <v>0</v>
      </c>
      <c r="E169" s="37">
        <v>0</v>
      </c>
      <c r="F169" s="37">
        <v>0</v>
      </c>
      <c r="G169" s="37">
        <v>1</v>
      </c>
      <c r="H169" s="37"/>
      <c r="I169" s="37">
        <v>0</v>
      </c>
      <c r="J169" s="38"/>
      <c r="K169" s="239"/>
      <c r="L169" s="37">
        <v>11</v>
      </c>
      <c r="M169" s="38"/>
      <c r="N169" s="195">
        <v>37</v>
      </c>
      <c r="O169" s="37">
        <v>49</v>
      </c>
      <c r="P169" s="37">
        <v>68</v>
      </c>
      <c r="Q169" s="37">
        <v>73</v>
      </c>
      <c r="R169" s="37">
        <v>53</v>
      </c>
      <c r="S169" s="76"/>
      <c r="T169" s="37">
        <v>45</v>
      </c>
      <c r="U169" s="38"/>
      <c r="V169" s="195">
        <v>8</v>
      </c>
      <c r="W169" s="37">
        <v>7</v>
      </c>
      <c r="X169" s="37">
        <v>8</v>
      </c>
      <c r="Y169" s="37">
        <v>9</v>
      </c>
      <c r="Z169" s="37">
        <v>7</v>
      </c>
      <c r="AA169" s="37">
        <v>1</v>
      </c>
      <c r="AB169" s="37">
        <v>5</v>
      </c>
      <c r="AC169" s="76"/>
      <c r="AD169" s="37">
        <v>2</v>
      </c>
      <c r="AE169" s="38"/>
      <c r="AF169" s="239"/>
      <c r="AG169" s="37">
        <v>7</v>
      </c>
      <c r="AH169" s="38"/>
      <c r="AI169" s="239"/>
      <c r="AJ169" s="37">
        <v>8</v>
      </c>
      <c r="AK169" s="38"/>
      <c r="AL169" s="248">
        <v>29.268473144717447</v>
      </c>
      <c r="AM169" s="39">
        <v>38.104507088747361</v>
      </c>
      <c r="AN169" s="39">
        <v>44.792004598721697</v>
      </c>
      <c r="AO169" s="39"/>
      <c r="AP169" s="39"/>
      <c r="AQ169" s="39">
        <v>80.762203971519796</v>
      </c>
      <c r="AR169" s="78">
        <v>80.762203971519796</v>
      </c>
      <c r="AS169" s="39"/>
      <c r="AT169" s="39">
        <v>54.09</v>
      </c>
      <c r="AU169" s="587"/>
      <c r="AV169" s="252">
        <v>85259.901764930197</v>
      </c>
      <c r="AW169" s="226">
        <v>103232.19560503356</v>
      </c>
      <c r="AX169" s="226">
        <v>115675.20958901772</v>
      </c>
      <c r="AY169" s="226">
        <v>175856.99569154417</v>
      </c>
      <c r="AZ169" s="226">
        <v>135939.74991605055</v>
      </c>
      <c r="BA169" s="226">
        <v>134590.86743957063</v>
      </c>
      <c r="BB169" s="108">
        <v>136898.7655164171</v>
      </c>
      <c r="BC169" s="226"/>
      <c r="BD169" s="226">
        <v>70645</v>
      </c>
      <c r="BE169" s="567"/>
      <c r="BF169" s="252">
        <v>8158.7469621686841</v>
      </c>
      <c r="BG169" s="226">
        <v>11334.596843501176</v>
      </c>
      <c r="BH169" s="226">
        <v>18128.809739272969</v>
      </c>
      <c r="BI169" s="226">
        <v>28656.638266145328</v>
      </c>
      <c r="BJ169" s="226">
        <v>20391.175918179179</v>
      </c>
      <c r="BK169" s="226">
        <v>22563.901173015522</v>
      </c>
      <c r="BL169" s="226">
        <v>18853.051490885082</v>
      </c>
      <c r="BM169" s="108"/>
      <c r="BN169" s="226">
        <v>4572</v>
      </c>
      <c r="BO169" s="567"/>
      <c r="BP169" s="257"/>
      <c r="BQ169" s="226">
        <v>17342</v>
      </c>
      <c r="BR169" s="567"/>
      <c r="BS169" s="572"/>
      <c r="BT169" s="263">
        <f t="shared" si="130"/>
        <v>9.5692662004973214E-2</v>
      </c>
      <c r="BU169" s="41">
        <f t="shared" si="131"/>
        <v>0.10979711103760062</v>
      </c>
      <c r="BV169" s="41">
        <f t="shared" si="132"/>
        <v>0.1567216502453965</v>
      </c>
      <c r="BW169" s="41">
        <f t="shared" si="133"/>
        <v>0.16295421261721943</v>
      </c>
      <c r="BX169" s="41">
        <f t="shared" si="134"/>
        <v>0.15000157003946032</v>
      </c>
      <c r="BY169" s="41">
        <f t="shared" si="176"/>
        <v>0.16764808491294098</v>
      </c>
      <c r="BZ169" s="41">
        <f>BL169/BB169</f>
        <v>0.1377152775612443</v>
      </c>
      <c r="CA169" s="103"/>
      <c r="CB169" s="41">
        <f t="shared" si="171"/>
        <v>6.4717955977068448E-2</v>
      </c>
      <c r="CC169" s="42"/>
      <c r="CD169" s="195" t="s">
        <v>107</v>
      </c>
      <c r="CE169" s="43">
        <f t="shared" si="209"/>
        <v>1.4104449032627406</v>
      </c>
      <c r="CF169" s="43">
        <f t="shared" si="209"/>
        <v>4.6924539207795881</v>
      </c>
      <c r="CG169" s="43">
        <f t="shared" si="209"/>
        <v>0.62325623718229306</v>
      </c>
      <c r="CH169" s="43">
        <f t="shared" si="209"/>
        <v>-1.2952642577759104</v>
      </c>
      <c r="CI169" s="43">
        <f t="shared" si="209"/>
        <v>1.7646514873480652</v>
      </c>
      <c r="CJ169" s="43">
        <f>(BZ169-BY169)*100</f>
        <v>-2.9932807351696678</v>
      </c>
      <c r="CK169" s="110"/>
      <c r="CL169" s="43"/>
      <c r="CM169" s="562">
        <f t="shared" si="179"/>
        <v>-6.4717955977068451</v>
      </c>
      <c r="CN169" s="263">
        <f>X169/N169</f>
        <v>0.21621621621621623</v>
      </c>
      <c r="CO169" s="41">
        <f>Y169/O169</f>
        <v>0.18367346938775511</v>
      </c>
      <c r="CP169" s="41">
        <f>Z169/P169</f>
        <v>0.10294117647058823</v>
      </c>
      <c r="CQ169" s="41">
        <f>AA169/Q169</f>
        <v>1.3698630136986301E-2</v>
      </c>
      <c r="CR169" s="41">
        <f>AB169/R169</f>
        <v>9.4339622641509441E-2</v>
      </c>
      <c r="CS169" s="103"/>
      <c r="CT169" s="41">
        <f>AD169/T169</f>
        <v>4.4444444444444446E-2</v>
      </c>
      <c r="CU169" s="42"/>
      <c r="CV169" s="269"/>
      <c r="CW169" s="41">
        <f>AG169/T169</f>
        <v>0.15555555555555556</v>
      </c>
      <c r="CX169" s="42"/>
      <c r="CY169" s="269"/>
      <c r="CZ169" s="41">
        <f>AJ169/T169</f>
        <v>0.17777777777777778</v>
      </c>
      <c r="DA169" s="42"/>
      <c r="DB169" s="269"/>
      <c r="DC169" s="41">
        <f>(AD169+AG169+AJ169)/T169</f>
        <v>0.37777777777777777</v>
      </c>
      <c r="DD169" s="42"/>
      <c r="DE169" s="549"/>
      <c r="DF169" s="549"/>
      <c r="DG169" s="263"/>
      <c r="DH169" s="42" t="s">
        <v>192</v>
      </c>
      <c r="DI169" s="140"/>
      <c r="DJ169" s="173" t="s">
        <v>192</v>
      </c>
      <c r="DK169" s="189"/>
      <c r="DL169" s="94"/>
      <c r="DM169" s="94"/>
      <c r="DN169" s="173"/>
      <c r="DO169" s="189"/>
      <c r="DP169" s="94" t="s">
        <v>192</v>
      </c>
      <c r="DQ169" s="94"/>
      <c r="DR169" s="173" t="s">
        <v>192</v>
      </c>
      <c r="DS169" s="189"/>
      <c r="DT169" s="94"/>
      <c r="DU169" s="94"/>
      <c r="DV169" s="173"/>
    </row>
    <row r="170" spans="1:126" s="321" customFormat="1" x14ac:dyDescent="0.25">
      <c r="A170" s="296">
        <v>80</v>
      </c>
      <c r="B170" s="297" t="s">
        <v>38</v>
      </c>
      <c r="C170" s="298"/>
      <c r="D170" s="299"/>
      <c r="E170" s="299"/>
      <c r="F170" s="299"/>
      <c r="G170" s="299"/>
      <c r="H170" s="300"/>
      <c r="I170" s="299"/>
      <c r="J170" s="322"/>
      <c r="K170" s="301"/>
      <c r="L170" s="299"/>
      <c r="M170" s="322"/>
      <c r="N170" s="302"/>
      <c r="O170" s="299"/>
      <c r="P170" s="299"/>
      <c r="Q170" s="299"/>
      <c r="R170" s="299"/>
      <c r="S170" s="300"/>
      <c r="T170" s="299"/>
      <c r="U170" s="322"/>
      <c r="V170" s="302"/>
      <c r="W170" s="299"/>
      <c r="X170" s="299"/>
      <c r="Y170" s="299"/>
      <c r="Z170" s="299"/>
      <c r="AA170" s="299"/>
      <c r="AB170" s="299"/>
      <c r="AC170" s="300"/>
      <c r="AD170" s="299"/>
      <c r="AE170" s="322"/>
      <c r="AF170" s="301"/>
      <c r="AG170" s="299"/>
      <c r="AH170" s="322"/>
      <c r="AI170" s="301"/>
      <c r="AJ170" s="299"/>
      <c r="AK170" s="322"/>
      <c r="AL170" s="303"/>
      <c r="AM170" s="304"/>
      <c r="AN170" s="304"/>
      <c r="AO170" s="304"/>
      <c r="AP170" s="304"/>
      <c r="AQ170" s="304"/>
      <c r="AR170" s="305"/>
      <c r="AS170" s="304"/>
      <c r="AT170" s="304"/>
      <c r="AU170" s="589"/>
      <c r="AV170" s="306"/>
      <c r="AW170" s="307"/>
      <c r="AX170" s="307"/>
      <c r="AY170" s="307"/>
      <c r="AZ170" s="307"/>
      <c r="BA170" s="307"/>
      <c r="BB170" s="308"/>
      <c r="BC170" s="307"/>
      <c r="BD170" s="307"/>
      <c r="BE170" s="579"/>
      <c r="BF170" s="306"/>
      <c r="BG170" s="307"/>
      <c r="BH170" s="307"/>
      <c r="BI170" s="307"/>
      <c r="BJ170" s="307"/>
      <c r="BK170" s="307"/>
      <c r="BL170" s="307"/>
      <c r="BM170" s="308"/>
      <c r="BN170" s="307"/>
      <c r="BO170" s="579"/>
      <c r="BP170" s="309"/>
      <c r="BQ170" s="307"/>
      <c r="BR170" s="579"/>
      <c r="BS170" s="574"/>
      <c r="BT170" s="310"/>
      <c r="BU170" s="311"/>
      <c r="BV170" s="311"/>
      <c r="BW170" s="311"/>
      <c r="BX170" s="311"/>
      <c r="BY170" s="311"/>
      <c r="BZ170" s="311"/>
      <c r="CA170" s="312"/>
      <c r="CB170" s="311"/>
      <c r="CC170" s="316"/>
      <c r="CD170" s="302"/>
      <c r="CE170" s="313"/>
      <c r="CF170" s="313"/>
      <c r="CG170" s="313"/>
      <c r="CH170" s="313"/>
      <c r="CI170" s="313"/>
      <c r="CJ170" s="313"/>
      <c r="CK170" s="314"/>
      <c r="CL170" s="313"/>
      <c r="CM170" s="564"/>
      <c r="CN170" s="310"/>
      <c r="CO170" s="311"/>
      <c r="CP170" s="311"/>
      <c r="CQ170" s="311"/>
      <c r="CR170" s="311"/>
      <c r="CS170" s="312"/>
      <c r="CT170" s="311"/>
      <c r="CU170" s="316"/>
      <c r="CV170" s="315"/>
      <c r="CW170" s="311"/>
      <c r="CX170" s="316"/>
      <c r="CY170" s="315"/>
      <c r="CZ170" s="311"/>
      <c r="DA170" s="316"/>
      <c r="DB170" s="315"/>
      <c r="DC170" s="311"/>
      <c r="DD170" s="316"/>
      <c r="DE170" s="550"/>
      <c r="DF170" s="550"/>
      <c r="DG170" s="310"/>
      <c r="DH170" s="316"/>
      <c r="DI170" s="317"/>
      <c r="DJ170" s="318"/>
      <c r="DK170" s="319"/>
      <c r="DL170" s="320"/>
      <c r="DM170" s="320"/>
      <c r="DN170" s="318"/>
      <c r="DO170" s="319"/>
      <c r="DP170" s="320"/>
      <c r="DQ170" s="320"/>
      <c r="DR170" s="318"/>
      <c r="DS170" s="319"/>
      <c r="DT170" s="320"/>
      <c r="DU170" s="320"/>
      <c r="DV170" s="318"/>
    </row>
    <row r="171" spans="1:126" s="321" customFormat="1" x14ac:dyDescent="0.25">
      <c r="A171" s="296">
        <v>81</v>
      </c>
      <c r="B171" s="297" t="s">
        <v>39</v>
      </c>
      <c r="C171" s="298"/>
      <c r="D171" s="299"/>
      <c r="E171" s="299"/>
      <c r="F171" s="299"/>
      <c r="G171" s="299"/>
      <c r="H171" s="300"/>
      <c r="I171" s="299"/>
      <c r="J171" s="322"/>
      <c r="K171" s="301"/>
      <c r="L171" s="299"/>
      <c r="M171" s="322"/>
      <c r="N171" s="302"/>
      <c r="O171" s="299"/>
      <c r="P171" s="299"/>
      <c r="Q171" s="299"/>
      <c r="R171" s="299"/>
      <c r="S171" s="300"/>
      <c r="T171" s="299"/>
      <c r="U171" s="322"/>
      <c r="V171" s="302"/>
      <c r="W171" s="299"/>
      <c r="X171" s="299"/>
      <c r="Y171" s="299"/>
      <c r="Z171" s="299"/>
      <c r="AA171" s="299"/>
      <c r="AB171" s="299"/>
      <c r="AC171" s="300"/>
      <c r="AD171" s="299"/>
      <c r="AE171" s="322"/>
      <c r="AF171" s="301"/>
      <c r="AG171" s="299"/>
      <c r="AH171" s="322"/>
      <c r="AI171" s="301"/>
      <c r="AJ171" s="299"/>
      <c r="AK171" s="322"/>
      <c r="AL171" s="303"/>
      <c r="AM171" s="304"/>
      <c r="AN171" s="304"/>
      <c r="AO171" s="304"/>
      <c r="AP171" s="304"/>
      <c r="AQ171" s="304"/>
      <c r="AR171" s="305"/>
      <c r="AS171" s="304"/>
      <c r="AT171" s="304"/>
      <c r="AU171" s="589"/>
      <c r="AV171" s="306"/>
      <c r="AW171" s="307"/>
      <c r="AX171" s="307"/>
      <c r="AY171" s="307"/>
      <c r="AZ171" s="307"/>
      <c r="BA171" s="307"/>
      <c r="BB171" s="308"/>
      <c r="BC171" s="307"/>
      <c r="BD171" s="307"/>
      <c r="BE171" s="579"/>
      <c r="BF171" s="306"/>
      <c r="BG171" s="307"/>
      <c r="BH171" s="307"/>
      <c r="BI171" s="307"/>
      <c r="BJ171" s="307"/>
      <c r="BK171" s="307"/>
      <c r="BL171" s="307"/>
      <c r="BM171" s="308"/>
      <c r="BN171" s="307"/>
      <c r="BO171" s="579"/>
      <c r="BP171" s="309"/>
      <c r="BQ171" s="307"/>
      <c r="BR171" s="579"/>
      <c r="BS171" s="574"/>
      <c r="BT171" s="310"/>
      <c r="BU171" s="311"/>
      <c r="BV171" s="311"/>
      <c r="BW171" s="311"/>
      <c r="BX171" s="311"/>
      <c r="BY171" s="311"/>
      <c r="BZ171" s="311"/>
      <c r="CA171" s="312"/>
      <c r="CB171" s="311"/>
      <c r="CC171" s="316"/>
      <c r="CD171" s="302" t="s">
        <v>107</v>
      </c>
      <c r="CE171" s="313"/>
      <c r="CF171" s="313"/>
      <c r="CG171" s="313"/>
      <c r="CH171" s="313"/>
      <c r="CI171" s="313"/>
      <c r="CJ171" s="313"/>
      <c r="CK171" s="314"/>
      <c r="CL171" s="313"/>
      <c r="CM171" s="564"/>
      <c r="CN171" s="310"/>
      <c r="CO171" s="311"/>
      <c r="CP171" s="311"/>
      <c r="CQ171" s="311"/>
      <c r="CR171" s="311"/>
      <c r="CS171" s="312"/>
      <c r="CT171" s="311"/>
      <c r="CU171" s="316"/>
      <c r="CV171" s="315"/>
      <c r="CW171" s="311"/>
      <c r="CX171" s="316"/>
      <c r="CY171" s="315"/>
      <c r="CZ171" s="311"/>
      <c r="DA171" s="316"/>
      <c r="DB171" s="315"/>
      <c r="DC171" s="311"/>
      <c r="DD171" s="316"/>
      <c r="DE171" s="550"/>
      <c r="DF171" s="550"/>
      <c r="DG171" s="310"/>
      <c r="DH171" s="316"/>
      <c r="DI171" s="317"/>
      <c r="DJ171" s="318"/>
      <c r="DK171" s="319"/>
      <c r="DL171" s="320"/>
      <c r="DM171" s="320"/>
      <c r="DN171" s="318"/>
      <c r="DO171" s="319"/>
      <c r="DP171" s="320"/>
      <c r="DQ171" s="320"/>
      <c r="DR171" s="318"/>
      <c r="DS171" s="319"/>
      <c r="DT171" s="320"/>
      <c r="DU171" s="320"/>
      <c r="DV171" s="318"/>
    </row>
    <row r="172" spans="1:126" s="11" customFormat="1" x14ac:dyDescent="0.25">
      <c r="A172" s="328">
        <v>82</v>
      </c>
      <c r="B172" s="35" t="s">
        <v>209</v>
      </c>
      <c r="C172" s="36">
        <v>2</v>
      </c>
      <c r="D172" s="37">
        <v>24</v>
      </c>
      <c r="E172" s="37">
        <v>24</v>
      </c>
      <c r="F172" s="37">
        <v>25</v>
      </c>
      <c r="G172" s="37">
        <v>24</v>
      </c>
      <c r="H172" s="76">
        <v>24</v>
      </c>
      <c r="I172" s="37">
        <v>25</v>
      </c>
      <c r="J172" s="38">
        <v>24</v>
      </c>
      <c r="K172" s="239">
        <v>0</v>
      </c>
      <c r="L172" s="37">
        <v>0</v>
      </c>
      <c r="M172" s="38">
        <v>0</v>
      </c>
      <c r="N172" s="195">
        <v>0</v>
      </c>
      <c r="O172" s="37">
        <v>0</v>
      </c>
      <c r="P172" s="37">
        <v>0</v>
      </c>
      <c r="Q172" s="37">
        <v>40</v>
      </c>
      <c r="R172" s="37">
        <v>48</v>
      </c>
      <c r="S172" s="76">
        <v>39</v>
      </c>
      <c r="T172" s="37">
        <v>41</v>
      </c>
      <c r="U172" s="38">
        <v>25</v>
      </c>
      <c r="V172" s="195">
        <v>0</v>
      </c>
      <c r="W172" s="37">
        <v>0</v>
      </c>
      <c r="X172" s="37">
        <v>0</v>
      </c>
      <c r="Y172" s="37">
        <v>0</v>
      </c>
      <c r="Z172" s="37">
        <v>0</v>
      </c>
      <c r="AA172" s="37">
        <v>0</v>
      </c>
      <c r="AB172" s="37">
        <v>15</v>
      </c>
      <c r="AC172" s="76">
        <v>0</v>
      </c>
      <c r="AD172" s="37">
        <v>1</v>
      </c>
      <c r="AE172" s="38">
        <v>0</v>
      </c>
      <c r="AF172" s="239">
        <v>12</v>
      </c>
      <c r="AG172" s="37">
        <v>8</v>
      </c>
      <c r="AH172" s="38">
        <v>3</v>
      </c>
      <c r="AI172" s="239">
        <v>1</v>
      </c>
      <c r="AJ172" s="37">
        <v>1</v>
      </c>
      <c r="AK172" s="38">
        <v>0</v>
      </c>
      <c r="AL172" s="248"/>
      <c r="AM172" s="39"/>
      <c r="AN172" s="39"/>
      <c r="AO172" s="39"/>
      <c r="AP172" s="39"/>
      <c r="AQ172" s="39">
        <v>45.830701020483666</v>
      </c>
      <c r="AR172" s="78">
        <v>45.830701020483666</v>
      </c>
      <c r="AS172" s="39">
        <v>47.979237454539245</v>
      </c>
      <c r="AT172" s="39">
        <v>54.57</v>
      </c>
      <c r="AU172" s="587">
        <v>54.57</v>
      </c>
      <c r="AV172" s="252">
        <v>128835.35096556081</v>
      </c>
      <c r="AW172" s="226">
        <v>138527.9537395917</v>
      </c>
      <c r="AX172" s="226">
        <v>141860.31952009379</v>
      </c>
      <c r="AY172" s="226">
        <v>184200.7159890951</v>
      </c>
      <c r="AZ172" s="226">
        <v>219452.36509752364</v>
      </c>
      <c r="BA172" s="226">
        <v>218380.9426241171</v>
      </c>
      <c r="BB172" s="108">
        <v>198480.65748060626</v>
      </c>
      <c r="BC172" s="226">
        <v>211568.2323948071</v>
      </c>
      <c r="BD172" s="226">
        <v>196640</v>
      </c>
      <c r="BE172" s="567">
        <v>190030</v>
      </c>
      <c r="BF172" s="252">
        <v>-3424.8524481932373</v>
      </c>
      <c r="BG172" s="226">
        <v>172.16748908657323</v>
      </c>
      <c r="BH172" s="226">
        <v>4305.610098974963</v>
      </c>
      <c r="BI172" s="226">
        <v>-237.61959237568371</v>
      </c>
      <c r="BJ172" s="226">
        <v>11028.679404215116</v>
      </c>
      <c r="BK172" s="226">
        <v>27364.67066209071</v>
      </c>
      <c r="BL172" s="226">
        <v>27182.54307032971</v>
      </c>
      <c r="BM172" s="108">
        <v>13907.149077125345</v>
      </c>
      <c r="BN172" s="226">
        <v>2589</v>
      </c>
      <c r="BO172" s="567">
        <v>6776</v>
      </c>
      <c r="BP172" s="257">
        <v>26609.125730644675</v>
      </c>
      <c r="BQ172" s="226">
        <v>22270</v>
      </c>
      <c r="BR172" s="567">
        <v>18248</v>
      </c>
      <c r="BS172" s="549">
        <f t="shared" si="182"/>
        <v>-0.18060170633138753</v>
      </c>
      <c r="BT172" s="263">
        <f>BF172/AV172</f>
        <v>-2.6583173193735779E-2</v>
      </c>
      <c r="BU172" s="41">
        <f>BG172/AW172</f>
        <v>1.2428357197148668E-3</v>
      </c>
      <c r="BV172" s="41">
        <f>BH172/AX172</f>
        <v>3.0351053159478433E-2</v>
      </c>
      <c r="BW172" s="41">
        <f>BI172/AY172</f>
        <v>-1.2900036305491401E-3</v>
      </c>
      <c r="BX172" s="41">
        <f>BJ172/AZ172</f>
        <v>5.0255459308055396E-2</v>
      </c>
      <c r="BY172" s="41">
        <f t="shared" si="176"/>
        <v>0.1253070452635214</v>
      </c>
      <c r="BZ172" s="41">
        <f>BL172/BB172</f>
        <v>0.13695310875814559</v>
      </c>
      <c r="CA172" s="103">
        <f>BM172/BC172</f>
        <v>6.5733635526023765E-2</v>
      </c>
      <c r="CB172" s="41">
        <f t="shared" si="171"/>
        <v>1.3166192026037429E-2</v>
      </c>
      <c r="CC172" s="42">
        <f t="shared" si="183"/>
        <v>3.5657527758774933E-2</v>
      </c>
      <c r="CD172" s="195" t="s">
        <v>107</v>
      </c>
      <c r="CE172" s="43">
        <f t="shared" ref="CE172:CK173" si="210">(BU172-BT172)*100</f>
        <v>2.7826008913450644</v>
      </c>
      <c r="CF172" s="43">
        <f t="shared" si="210"/>
        <v>2.9108217439763568</v>
      </c>
      <c r="CG172" s="43">
        <f t="shared" si="210"/>
        <v>-3.1641056790027573</v>
      </c>
      <c r="CH172" s="43">
        <f t="shared" si="210"/>
        <v>5.1545462938604532</v>
      </c>
      <c r="CI172" s="43">
        <f t="shared" si="210"/>
        <v>7.505158595546602</v>
      </c>
      <c r="CJ172" s="43">
        <f t="shared" si="210"/>
        <v>1.1646063494624186</v>
      </c>
      <c r="CK172" s="110">
        <f t="shared" si="210"/>
        <v>-7.1219473232121828</v>
      </c>
      <c r="CL172" s="43">
        <f t="shared" ref="CL172:CM220" si="211">(CB172-CA172)*100</f>
        <v>-5.2567443499986339</v>
      </c>
      <c r="CM172" s="562">
        <f t="shared" si="179"/>
        <v>2.2491335732737503</v>
      </c>
      <c r="CN172" s="263"/>
      <c r="CO172" s="41"/>
      <c r="CP172" s="41"/>
      <c r="CQ172" s="41">
        <f t="shared" ref="CQ172:CT173" si="212">AA172/Q172</f>
        <v>0</v>
      </c>
      <c r="CR172" s="41">
        <f t="shared" si="212"/>
        <v>0.3125</v>
      </c>
      <c r="CS172" s="103">
        <f t="shared" si="212"/>
        <v>0</v>
      </c>
      <c r="CT172" s="41">
        <f t="shared" si="212"/>
        <v>2.4390243902439025E-2</v>
      </c>
      <c r="CU172" s="42">
        <f t="shared" si="184"/>
        <v>0</v>
      </c>
      <c r="CV172" s="263">
        <f>AF172/S172</f>
        <v>0.30769230769230771</v>
      </c>
      <c r="CW172" s="41">
        <f>AG172/T172</f>
        <v>0.1951219512195122</v>
      </c>
      <c r="CX172" s="42">
        <f t="shared" si="185"/>
        <v>0.12</v>
      </c>
      <c r="CY172" s="263">
        <f>AI172/S172</f>
        <v>2.564102564102564E-2</v>
      </c>
      <c r="CZ172" s="41">
        <f>AJ172/T172</f>
        <v>2.4390243902439025E-2</v>
      </c>
      <c r="DA172" s="42">
        <f t="shared" si="186"/>
        <v>0</v>
      </c>
      <c r="DB172" s="269">
        <f>(AC172+AF172+AI172)/S172</f>
        <v>0.33333333333333331</v>
      </c>
      <c r="DC172" s="41">
        <f>(AD172+AG172+AJ172)/T172</f>
        <v>0.24390243902439024</v>
      </c>
      <c r="DD172" s="42">
        <f t="shared" si="187"/>
        <v>0.12</v>
      </c>
      <c r="DE172" s="549">
        <f t="shared" si="188"/>
        <v>0</v>
      </c>
      <c r="DF172" s="549">
        <f t="shared" si="189"/>
        <v>-0.3902439024390244</v>
      </c>
      <c r="DG172" s="263" t="s">
        <v>192</v>
      </c>
      <c r="DH172" s="42"/>
      <c r="DI172" s="140" t="s">
        <v>192</v>
      </c>
      <c r="DJ172" s="173"/>
      <c r="DK172" s="189"/>
      <c r="DL172" s="94" t="s">
        <v>192</v>
      </c>
      <c r="DM172" s="94" t="s">
        <v>192</v>
      </c>
      <c r="DN172" s="173"/>
      <c r="DO172" s="189"/>
      <c r="DP172" s="94" t="s">
        <v>192</v>
      </c>
      <c r="DQ172" s="94" t="s">
        <v>192</v>
      </c>
      <c r="DR172" s="173"/>
      <c r="DS172" s="189" t="s">
        <v>192</v>
      </c>
      <c r="DT172" s="94"/>
      <c r="DU172" s="94" t="s">
        <v>192</v>
      </c>
      <c r="DV172" s="173"/>
    </row>
    <row r="173" spans="1:126" s="11" customFormat="1" x14ac:dyDescent="0.25">
      <c r="A173" s="328">
        <v>83</v>
      </c>
      <c r="B173" s="35" t="s">
        <v>40</v>
      </c>
      <c r="C173" s="36">
        <v>0</v>
      </c>
      <c r="D173" s="37">
        <v>0</v>
      </c>
      <c r="E173" s="37">
        <v>0</v>
      </c>
      <c r="F173" s="37">
        <v>0</v>
      </c>
      <c r="G173" s="37">
        <v>0</v>
      </c>
      <c r="H173" s="76">
        <v>8</v>
      </c>
      <c r="I173" s="37">
        <v>12</v>
      </c>
      <c r="J173" s="38">
        <v>12</v>
      </c>
      <c r="K173" s="239">
        <v>0</v>
      </c>
      <c r="L173" s="37">
        <v>0</v>
      </c>
      <c r="M173" s="38">
        <v>0</v>
      </c>
      <c r="N173" s="195">
        <v>97</v>
      </c>
      <c r="O173" s="37">
        <v>105</v>
      </c>
      <c r="P173" s="37">
        <v>119</v>
      </c>
      <c r="Q173" s="37">
        <v>103</v>
      </c>
      <c r="R173" s="37">
        <v>97</v>
      </c>
      <c r="S173" s="76">
        <v>76</v>
      </c>
      <c r="T173" s="37">
        <v>96</v>
      </c>
      <c r="U173" s="38">
        <v>91</v>
      </c>
      <c r="V173" s="195">
        <v>4</v>
      </c>
      <c r="W173" s="37">
        <v>2</v>
      </c>
      <c r="X173" s="37">
        <v>2</v>
      </c>
      <c r="Y173" s="37">
        <v>0</v>
      </c>
      <c r="Z173" s="37">
        <v>7</v>
      </c>
      <c r="AA173" s="37">
        <v>6</v>
      </c>
      <c r="AB173" s="37">
        <v>9</v>
      </c>
      <c r="AC173" s="76">
        <v>1</v>
      </c>
      <c r="AD173" s="37">
        <v>16</v>
      </c>
      <c r="AE173" s="38">
        <v>10</v>
      </c>
      <c r="AF173" s="239">
        <v>0</v>
      </c>
      <c r="AG173" s="37">
        <v>98</v>
      </c>
      <c r="AH173" s="38">
        <v>42</v>
      </c>
      <c r="AI173" s="239">
        <v>5</v>
      </c>
      <c r="AJ173" s="37">
        <v>54</v>
      </c>
      <c r="AK173" s="38">
        <v>16</v>
      </c>
      <c r="AL173" s="248">
        <v>25.98</v>
      </c>
      <c r="AM173" s="39">
        <v>30.46</v>
      </c>
      <c r="AN173" s="39">
        <v>40.22</v>
      </c>
      <c r="AO173" s="39">
        <v>36.44</v>
      </c>
      <c r="AP173" s="39">
        <v>38.770000000000003</v>
      </c>
      <c r="AQ173" s="39">
        <v>48.278040534772146</v>
      </c>
      <c r="AR173" s="78">
        <v>50.995725693080864</v>
      </c>
      <c r="AS173" s="39">
        <v>63.787343270670057</v>
      </c>
      <c r="AT173" s="39">
        <v>52.65</v>
      </c>
      <c r="AU173" s="587">
        <v>57.39</v>
      </c>
      <c r="AV173" s="252">
        <v>72000</v>
      </c>
      <c r="AW173" s="226">
        <v>75818</v>
      </c>
      <c r="AX173" s="226">
        <v>107881</v>
      </c>
      <c r="AY173" s="226">
        <v>132223</v>
      </c>
      <c r="AZ173" s="226">
        <v>117471</v>
      </c>
      <c r="BA173" s="226">
        <v>113393.9476724663</v>
      </c>
      <c r="BB173" s="108">
        <v>131568.68771378649</v>
      </c>
      <c r="BC173" s="226">
        <v>114517.63222747736</v>
      </c>
      <c r="BD173" s="226">
        <v>111476.46</v>
      </c>
      <c r="BE173" s="567">
        <v>118152.95</v>
      </c>
      <c r="BF173" s="252">
        <v>26131</v>
      </c>
      <c r="BG173" s="226">
        <v>19789</v>
      </c>
      <c r="BH173" s="226">
        <v>28965</v>
      </c>
      <c r="BI173" s="226">
        <v>50341</v>
      </c>
      <c r="BJ173" s="226">
        <v>60412</v>
      </c>
      <c r="BK173" s="226">
        <v>41996.331836472185</v>
      </c>
      <c r="BL173" s="226">
        <v>14462.06908327215</v>
      </c>
      <c r="BM173" s="108">
        <v>15534.245678738313</v>
      </c>
      <c r="BN173" s="226">
        <v>4605.41</v>
      </c>
      <c r="BO173" s="567">
        <v>0</v>
      </c>
      <c r="BP173" s="257">
        <v>65062.065668379801</v>
      </c>
      <c r="BQ173" s="226">
        <v>94473.99</v>
      </c>
      <c r="BR173" s="567">
        <v>81839.210000000006</v>
      </c>
      <c r="BS173" s="549">
        <f t="shared" si="182"/>
        <v>-0.13373818550481459</v>
      </c>
      <c r="BT173" s="263">
        <f t="shared" ref="BT173:BT219" si="213">BF173/AV173</f>
        <v>0.36293055555555553</v>
      </c>
      <c r="BU173" s="41">
        <f>BG173/AW173</f>
        <v>0.26100662111899547</v>
      </c>
      <c r="BV173" s="41">
        <f t="shared" ref="BV173:BV219" si="214">BH173/AX173</f>
        <v>0.26849028095772193</v>
      </c>
      <c r="BW173" s="41">
        <f t="shared" ref="BW173:BW219" si="215">BI173/AY173</f>
        <v>0.38072801252429606</v>
      </c>
      <c r="BX173" s="41">
        <f t="shared" ref="BX173:BX219" si="216">BJ173/AZ173</f>
        <v>0.51427160746056477</v>
      </c>
      <c r="BY173" s="41">
        <f t="shared" si="176"/>
        <v>0.37035778979824252</v>
      </c>
      <c r="BZ173" s="41">
        <f>BL173/BB173</f>
        <v>0.10992029588934431</v>
      </c>
      <c r="CA173" s="103">
        <f>BM173/BC173</f>
        <v>0.13564937884745251</v>
      </c>
      <c r="CB173" s="41">
        <f t="shared" si="171"/>
        <v>4.1312847573380065E-2</v>
      </c>
      <c r="CC173" s="42">
        <f>BO173/BE173</f>
        <v>0</v>
      </c>
      <c r="CD173" s="195" t="s">
        <v>107</v>
      </c>
      <c r="CE173" s="43">
        <f t="shared" si="210"/>
        <v>-10.192393443656005</v>
      </c>
      <c r="CF173" s="43">
        <f t="shared" si="210"/>
        <v>0.7483659838726453</v>
      </c>
      <c r="CG173" s="43">
        <f t="shared" si="210"/>
        <v>11.223773156657412</v>
      </c>
      <c r="CH173" s="43">
        <f t="shared" si="210"/>
        <v>13.354359493626871</v>
      </c>
      <c r="CI173" s="43">
        <f t="shared" si="210"/>
        <v>-14.391381766232225</v>
      </c>
      <c r="CJ173" s="43">
        <f t="shared" si="210"/>
        <v>-26.043749390889818</v>
      </c>
      <c r="CK173" s="110">
        <f t="shared" si="210"/>
        <v>2.5729082958108203</v>
      </c>
      <c r="CL173" s="43">
        <f t="shared" si="211"/>
        <v>-9.4336531274072453</v>
      </c>
      <c r="CM173" s="562">
        <f t="shared" si="179"/>
        <v>-4.1312847573380065</v>
      </c>
      <c r="CN173" s="263">
        <f>X173/N173</f>
        <v>2.0618556701030927E-2</v>
      </c>
      <c r="CO173" s="41">
        <f>Y173/O173</f>
        <v>0</v>
      </c>
      <c r="CP173" s="41">
        <f>Z173/P173</f>
        <v>5.8823529411764705E-2</v>
      </c>
      <c r="CQ173" s="41">
        <f t="shared" si="212"/>
        <v>5.8252427184466021E-2</v>
      </c>
      <c r="CR173" s="41">
        <f t="shared" si="212"/>
        <v>9.2783505154639179E-2</v>
      </c>
      <c r="CS173" s="103">
        <f t="shared" si="212"/>
        <v>1.3157894736842105E-2</v>
      </c>
      <c r="CT173" s="41">
        <f t="shared" si="212"/>
        <v>0.16666666666666666</v>
      </c>
      <c r="CU173" s="42">
        <f t="shared" si="184"/>
        <v>0.10989010989010989</v>
      </c>
      <c r="CV173" s="263">
        <f>AF173/S173</f>
        <v>0</v>
      </c>
      <c r="CW173" s="41">
        <f>AG173/T173</f>
        <v>1.0208333333333333</v>
      </c>
      <c r="CX173" s="42">
        <f t="shared" si="185"/>
        <v>0.46153846153846156</v>
      </c>
      <c r="CY173" s="263">
        <f>AI173/S173</f>
        <v>6.5789473684210523E-2</v>
      </c>
      <c r="CZ173" s="41">
        <f>AJ173/T173</f>
        <v>0.5625</v>
      </c>
      <c r="DA173" s="42">
        <f t="shared" si="186"/>
        <v>0.17582417582417584</v>
      </c>
      <c r="DB173" s="269">
        <f>(AC173+AF173+AI173)/S173</f>
        <v>7.8947368421052627E-2</v>
      </c>
      <c r="DC173" s="41">
        <f>(AD173+AG173+AJ173)/T173</f>
        <v>1.75</v>
      </c>
      <c r="DD173" s="42">
        <f t="shared" si="187"/>
        <v>0.74725274725274726</v>
      </c>
      <c r="DE173" s="549">
        <f t="shared" si="188"/>
        <v>9.0028490028490074E-2</v>
      </c>
      <c r="DF173" s="549">
        <f t="shared" si="189"/>
        <v>-5.2083333333333336E-2</v>
      </c>
      <c r="DG173" s="263"/>
      <c r="DH173" s="42" t="s">
        <v>192</v>
      </c>
      <c r="DI173" s="140" t="s">
        <v>192</v>
      </c>
      <c r="DJ173" s="173"/>
      <c r="DK173" s="189"/>
      <c r="DL173" s="94" t="s">
        <v>192</v>
      </c>
      <c r="DM173" s="94"/>
      <c r="DN173" s="173" t="s">
        <v>192</v>
      </c>
      <c r="DO173" s="189" t="s">
        <v>192</v>
      </c>
      <c r="DP173" s="94"/>
      <c r="DQ173" s="94"/>
      <c r="DR173" s="173" t="s">
        <v>192</v>
      </c>
      <c r="DS173" s="189"/>
      <c r="DT173" s="94" t="s">
        <v>192</v>
      </c>
      <c r="DU173" s="94"/>
      <c r="DV173" s="173" t="s">
        <v>192</v>
      </c>
    </row>
    <row r="174" spans="1:126" s="11" customFormat="1" x14ac:dyDescent="0.25">
      <c r="A174" s="328">
        <v>84</v>
      </c>
      <c r="B174" s="35" t="s">
        <v>235</v>
      </c>
      <c r="C174" s="36">
        <v>0</v>
      </c>
      <c r="D174" s="37">
        <v>0</v>
      </c>
      <c r="E174" s="37">
        <v>0</v>
      </c>
      <c r="F174" s="37">
        <v>0</v>
      </c>
      <c r="G174" s="37"/>
      <c r="H174" s="76"/>
      <c r="I174" s="37"/>
      <c r="J174" s="38">
        <v>7</v>
      </c>
      <c r="K174" s="239"/>
      <c r="L174" s="37"/>
      <c r="M174" s="38">
        <v>14</v>
      </c>
      <c r="N174" s="195"/>
      <c r="O174" s="37"/>
      <c r="P174" s="37">
        <v>17</v>
      </c>
      <c r="Q174" s="37">
        <v>25</v>
      </c>
      <c r="R174" s="37"/>
      <c r="S174" s="76"/>
      <c r="T174" s="37"/>
      <c r="U174" s="38">
        <v>0</v>
      </c>
      <c r="V174" s="195"/>
      <c r="W174" s="37"/>
      <c r="X174" s="37"/>
      <c r="Y174" s="37"/>
      <c r="Z174" s="37">
        <v>11</v>
      </c>
      <c r="AA174" s="37">
        <v>0</v>
      </c>
      <c r="AB174" s="37"/>
      <c r="AC174" s="76"/>
      <c r="AD174" s="37"/>
      <c r="AE174" s="38">
        <v>0</v>
      </c>
      <c r="AF174" s="239"/>
      <c r="AG174" s="37"/>
      <c r="AH174" s="38">
        <v>0</v>
      </c>
      <c r="AI174" s="239"/>
      <c r="AJ174" s="37"/>
      <c r="AK174" s="38">
        <v>0</v>
      </c>
      <c r="AL174" s="248"/>
      <c r="AM174" s="39"/>
      <c r="AN174" s="39"/>
      <c r="AO174" s="39"/>
      <c r="AP174" s="39" t="s">
        <v>296</v>
      </c>
      <c r="AQ174" s="39" t="s">
        <v>327</v>
      </c>
      <c r="AR174" s="78"/>
      <c r="AS174" s="39"/>
      <c r="AT174" s="39"/>
      <c r="AU174" s="587">
        <v>59.48</v>
      </c>
      <c r="AV174" s="252"/>
      <c r="AW174" s="226"/>
      <c r="AX174" s="226"/>
      <c r="AY174" s="226"/>
      <c r="AZ174" s="226">
        <v>25936.107364215342</v>
      </c>
      <c r="BA174" s="226">
        <v>53485.36718629946</v>
      </c>
      <c r="BB174" s="108"/>
      <c r="BC174" s="226"/>
      <c r="BD174" s="226"/>
      <c r="BE174" s="567">
        <v>157451.51999999999</v>
      </c>
      <c r="BF174" s="252"/>
      <c r="BG174" s="226"/>
      <c r="BH174" s="226"/>
      <c r="BI174" s="226"/>
      <c r="BJ174" s="226">
        <v>9958.6798026192228</v>
      </c>
      <c r="BK174" s="226">
        <v>18187.047882482173</v>
      </c>
      <c r="BL174" s="226"/>
      <c r="BM174" s="108"/>
      <c r="BN174" s="226"/>
      <c r="BO174" s="567">
        <v>0</v>
      </c>
      <c r="BP174" s="257"/>
      <c r="BQ174" s="226"/>
      <c r="BR174" s="567">
        <v>0</v>
      </c>
      <c r="BS174" s="549"/>
      <c r="BT174" s="263"/>
      <c r="BU174" s="41"/>
      <c r="BV174" s="41"/>
      <c r="BW174" s="41"/>
      <c r="BX174" s="41">
        <f t="shared" si="216"/>
        <v>0.38396971691902571</v>
      </c>
      <c r="BY174" s="41">
        <f t="shared" si="176"/>
        <v>0.34003782416101419</v>
      </c>
      <c r="BZ174" s="41"/>
      <c r="CA174" s="103"/>
      <c r="CB174" s="41"/>
      <c r="CC174" s="42">
        <f t="shared" si="183"/>
        <v>0</v>
      </c>
      <c r="CD174" s="195" t="s">
        <v>107</v>
      </c>
      <c r="CE174" s="43"/>
      <c r="CF174" s="43"/>
      <c r="CG174" s="43"/>
      <c r="CH174" s="43"/>
      <c r="CI174" s="43"/>
      <c r="CJ174" s="43"/>
      <c r="CK174" s="110"/>
      <c r="CL174" s="43"/>
      <c r="CM174" s="562">
        <f t="shared" si="179"/>
        <v>0</v>
      </c>
      <c r="CN174" s="263"/>
      <c r="CO174" s="41"/>
      <c r="CP174" s="41">
        <f>Z174/P174</f>
        <v>0.6470588235294118</v>
      </c>
      <c r="CQ174" s="41">
        <f>AA174/Q174</f>
        <v>0</v>
      </c>
      <c r="CR174" s="41"/>
      <c r="CS174" s="103"/>
      <c r="CT174" s="41"/>
      <c r="CU174" s="42"/>
      <c r="CV174" s="263"/>
      <c r="CW174" s="41"/>
      <c r="CX174" s="42">
        <v>0</v>
      </c>
      <c r="CY174" s="263"/>
      <c r="CZ174" s="41"/>
      <c r="DA174" s="42">
        <v>0</v>
      </c>
      <c r="DB174" s="269"/>
      <c r="DC174" s="41"/>
      <c r="DD174" s="42">
        <v>0</v>
      </c>
      <c r="DE174" s="549"/>
      <c r="DF174" s="549"/>
      <c r="DG174" s="263"/>
      <c r="DH174" s="42" t="s">
        <v>192</v>
      </c>
      <c r="DI174" s="140"/>
      <c r="DJ174" s="173"/>
      <c r="DK174" s="189"/>
      <c r="DL174" s="94"/>
      <c r="DM174" s="94"/>
      <c r="DN174" s="173"/>
      <c r="DO174" s="189"/>
      <c r="DP174" s="94"/>
      <c r="DQ174" s="94"/>
      <c r="DR174" s="173"/>
      <c r="DS174" s="189" t="s">
        <v>192</v>
      </c>
      <c r="DT174" s="94"/>
      <c r="DU174" s="94"/>
      <c r="DV174" s="173" t="s">
        <v>192</v>
      </c>
    </row>
    <row r="175" spans="1:126" s="11" customFormat="1" x14ac:dyDescent="0.25">
      <c r="A175" s="328">
        <v>85</v>
      </c>
      <c r="B175" s="35" t="s">
        <v>41</v>
      </c>
      <c r="C175" s="36">
        <v>12</v>
      </c>
      <c r="D175" s="37">
        <v>12</v>
      </c>
      <c r="E175" s="37">
        <v>12</v>
      </c>
      <c r="F175" s="37">
        <v>0</v>
      </c>
      <c r="G175" s="37">
        <v>12</v>
      </c>
      <c r="H175" s="76">
        <v>0</v>
      </c>
      <c r="I175" s="37">
        <v>0</v>
      </c>
      <c r="J175" s="38">
        <v>0</v>
      </c>
      <c r="K175" s="239">
        <v>12</v>
      </c>
      <c r="L175" s="37">
        <v>12</v>
      </c>
      <c r="M175" s="38">
        <v>12</v>
      </c>
      <c r="N175" s="195">
        <v>7</v>
      </c>
      <c r="O175" s="37">
        <v>24</v>
      </c>
      <c r="P175" s="37">
        <v>46</v>
      </c>
      <c r="Q175" s="37">
        <v>56</v>
      </c>
      <c r="R175" s="37">
        <v>48</v>
      </c>
      <c r="S175" s="76">
        <v>79</v>
      </c>
      <c r="T175" s="37">
        <v>67</v>
      </c>
      <c r="U175" s="38">
        <v>61</v>
      </c>
      <c r="V175" s="195">
        <v>12</v>
      </c>
      <c r="W175" s="37">
        <v>6</v>
      </c>
      <c r="X175" s="37">
        <v>7</v>
      </c>
      <c r="Y175" s="37">
        <v>25</v>
      </c>
      <c r="Z175" s="37">
        <v>20</v>
      </c>
      <c r="AA175" s="37">
        <v>16</v>
      </c>
      <c r="AB175" s="37">
        <v>15</v>
      </c>
      <c r="AC175" s="76">
        <v>33</v>
      </c>
      <c r="AD175" s="37">
        <v>29</v>
      </c>
      <c r="AE175" s="38">
        <v>45</v>
      </c>
      <c r="AF175" s="239">
        <v>13</v>
      </c>
      <c r="AG175" s="37">
        <v>0</v>
      </c>
      <c r="AH175" s="38">
        <v>0</v>
      </c>
      <c r="AI175" s="239">
        <v>13</v>
      </c>
      <c r="AJ175" s="37">
        <v>10</v>
      </c>
      <c r="AK175" s="38">
        <v>23</v>
      </c>
      <c r="AL175" s="248">
        <v>33.537088576615957</v>
      </c>
      <c r="AM175" s="39">
        <v>43.497191251045813</v>
      </c>
      <c r="AN175" s="39">
        <v>53.499980079794653</v>
      </c>
      <c r="AO175" s="39">
        <v>53.499980079794653</v>
      </c>
      <c r="AP175" s="39">
        <v>53.499980079794653</v>
      </c>
      <c r="AQ175" s="39">
        <v>53.499980079794653</v>
      </c>
      <c r="AR175" s="78">
        <v>53.499980079794653</v>
      </c>
      <c r="AS175" s="39">
        <v>53.499980079794653</v>
      </c>
      <c r="AT175" s="39">
        <v>53.5</v>
      </c>
      <c r="AU175" s="587">
        <v>53.5</v>
      </c>
      <c r="AV175" s="252">
        <v>48756.125463144774</v>
      </c>
      <c r="AW175" s="226">
        <v>48665.061667264272</v>
      </c>
      <c r="AX175" s="226">
        <v>69521.516667520395</v>
      </c>
      <c r="AY175" s="226">
        <v>97867.968878947766</v>
      </c>
      <c r="AZ175" s="226">
        <v>85565.819204216255</v>
      </c>
      <c r="BA175" s="226">
        <v>94968.156128878036</v>
      </c>
      <c r="BB175" s="108">
        <v>111376.7138490959</v>
      </c>
      <c r="BC175" s="226">
        <v>109114.3476701897</v>
      </c>
      <c r="BD175" s="226">
        <v>91653</v>
      </c>
      <c r="BE175" s="567">
        <v>103675</v>
      </c>
      <c r="BF175" s="252">
        <v>751.27631601413771</v>
      </c>
      <c r="BG175" s="226">
        <v>577.68595511693161</v>
      </c>
      <c r="BH175" s="226">
        <v>1304.7734503503111</v>
      </c>
      <c r="BI175" s="226">
        <v>6587.8964832300326</v>
      </c>
      <c r="BJ175" s="226">
        <v>10771.139606490573</v>
      </c>
      <c r="BK175" s="226">
        <v>12387.521983369474</v>
      </c>
      <c r="BL175" s="226">
        <v>14346.81646661089</v>
      </c>
      <c r="BM175" s="108">
        <v>16169.515256031555</v>
      </c>
      <c r="BN175" s="226">
        <v>20969</v>
      </c>
      <c r="BO175" s="567">
        <v>16217</v>
      </c>
      <c r="BP175" s="257">
        <v>38199.839500059759</v>
      </c>
      <c r="BQ175" s="226">
        <v>39456</v>
      </c>
      <c r="BR175" s="567">
        <v>37392</v>
      </c>
      <c r="BS175" s="549">
        <f t="shared" si="182"/>
        <v>-5.2311435523114354E-2</v>
      </c>
      <c r="BT175" s="263">
        <f t="shared" si="213"/>
        <v>1.5408860094554369E-2</v>
      </c>
      <c r="BU175" s="41">
        <f t="shared" ref="BU175:BU180" si="217">BG175/AW175</f>
        <v>1.1870650839132215E-2</v>
      </c>
      <c r="BV175" s="41">
        <f t="shared" si="214"/>
        <v>1.8767908309455586E-2</v>
      </c>
      <c r="BW175" s="41">
        <f t="shared" si="215"/>
        <v>6.7314122880986302E-2</v>
      </c>
      <c r="BX175" s="41">
        <f t="shared" si="216"/>
        <v>0.12588133563921777</v>
      </c>
      <c r="BY175" s="41">
        <f t="shared" si="176"/>
        <v>0.13043869111830275</v>
      </c>
      <c r="BZ175" s="41">
        <f>BL175/BB175</f>
        <v>0.12881342940364862</v>
      </c>
      <c r="CA175" s="103">
        <f>BM175/BC175</f>
        <v>0.14818871762772867</v>
      </c>
      <c r="CB175" s="41">
        <f t="shared" si="171"/>
        <v>0.2287868373102899</v>
      </c>
      <c r="CC175" s="42">
        <f t="shared" si="183"/>
        <v>0.15642150952495781</v>
      </c>
      <c r="CD175" s="195" t="s">
        <v>107</v>
      </c>
      <c r="CE175" s="43">
        <f t="shared" ref="CE175:CK176" si="218">(BU175-BT175)*100</f>
        <v>-0.35382092554221545</v>
      </c>
      <c r="CF175" s="43">
        <f t="shared" si="218"/>
        <v>0.68972574703233713</v>
      </c>
      <c r="CG175" s="43">
        <f t="shared" si="218"/>
        <v>4.8546214571530717</v>
      </c>
      <c r="CH175" s="43">
        <f t="shared" si="218"/>
        <v>5.8567212758231468</v>
      </c>
      <c r="CI175" s="43">
        <f t="shared" si="218"/>
        <v>0.45573554790849791</v>
      </c>
      <c r="CJ175" s="43">
        <f t="shared" si="218"/>
        <v>-0.16252617146541304</v>
      </c>
      <c r="CK175" s="110">
        <f t="shared" si="218"/>
        <v>1.9375288224080052</v>
      </c>
      <c r="CL175" s="43">
        <f t="shared" si="211"/>
        <v>8.0598119682561222</v>
      </c>
      <c r="CM175" s="562">
        <f t="shared" si="179"/>
        <v>-7.2365327785332081</v>
      </c>
      <c r="CN175" s="263">
        <f>X175/N175</f>
        <v>1</v>
      </c>
      <c r="CO175" s="41">
        <f>Y175/O175</f>
        <v>1.0416666666666667</v>
      </c>
      <c r="CP175" s="41">
        <f>Z175/P175</f>
        <v>0.43478260869565216</v>
      </c>
      <c r="CQ175" s="41">
        <f>AA175/Q175</f>
        <v>0.2857142857142857</v>
      </c>
      <c r="CR175" s="41">
        <f t="shared" ref="CR175:CT176" si="219">AB175/R175</f>
        <v>0.3125</v>
      </c>
      <c r="CS175" s="103">
        <f t="shared" si="219"/>
        <v>0.41772151898734178</v>
      </c>
      <c r="CT175" s="41">
        <f t="shared" si="219"/>
        <v>0.43283582089552236</v>
      </c>
      <c r="CU175" s="42">
        <f t="shared" si="184"/>
        <v>0.73770491803278693</v>
      </c>
      <c r="CV175" s="263">
        <f t="shared" ref="CV175:CW182" si="220">AF175/S175</f>
        <v>0.16455696202531644</v>
      </c>
      <c r="CW175" s="41">
        <f t="shared" si="220"/>
        <v>0</v>
      </c>
      <c r="CX175" s="42">
        <f t="shared" si="185"/>
        <v>0</v>
      </c>
      <c r="CY175" s="263">
        <f t="shared" ref="CY175:CZ182" si="221">AI175/S175</f>
        <v>0.16455696202531644</v>
      </c>
      <c r="CZ175" s="41">
        <f t="shared" si="221"/>
        <v>0.14925373134328357</v>
      </c>
      <c r="DA175" s="42">
        <f t="shared" si="186"/>
        <v>0.37704918032786883</v>
      </c>
      <c r="DB175" s="269">
        <f t="shared" ref="DB175:DC182" si="222">(AC175+AF175+AI175)/S175</f>
        <v>0.74683544303797467</v>
      </c>
      <c r="DC175" s="41">
        <f t="shared" si="222"/>
        <v>0.58208955223880599</v>
      </c>
      <c r="DD175" s="42">
        <f t="shared" si="187"/>
        <v>1.1147540983606556</v>
      </c>
      <c r="DE175" s="549">
        <f t="shared" si="188"/>
        <v>0</v>
      </c>
      <c r="DF175" s="549">
        <f t="shared" si="189"/>
        <v>-8.9552238805970144E-2</v>
      </c>
      <c r="DG175" s="263"/>
      <c r="DH175" s="42" t="s">
        <v>192</v>
      </c>
      <c r="DI175" s="140"/>
      <c r="DJ175" s="173" t="s">
        <v>192</v>
      </c>
      <c r="DK175" s="189" t="s">
        <v>192</v>
      </c>
      <c r="DL175" s="94"/>
      <c r="DM175" s="94"/>
      <c r="DN175" s="173" t="s">
        <v>192</v>
      </c>
      <c r="DO175" s="189"/>
      <c r="DP175" s="94" t="s">
        <v>192</v>
      </c>
      <c r="DQ175" s="94"/>
      <c r="DR175" s="173" t="s">
        <v>192</v>
      </c>
      <c r="DS175" s="189" t="s">
        <v>192</v>
      </c>
      <c r="DT175" s="94"/>
      <c r="DU175" s="94" t="s">
        <v>192</v>
      </c>
      <c r="DV175" s="173"/>
    </row>
    <row r="176" spans="1:126" s="6" customFormat="1" x14ac:dyDescent="0.25">
      <c r="A176" s="327">
        <v>86</v>
      </c>
      <c r="B176" s="14" t="s">
        <v>42</v>
      </c>
      <c r="C176" s="2">
        <v>120</v>
      </c>
      <c r="D176" s="3">
        <v>120</v>
      </c>
      <c r="E176" s="3">
        <v>120</v>
      </c>
      <c r="F176" s="3">
        <v>120</v>
      </c>
      <c r="G176" s="3">
        <v>119</v>
      </c>
      <c r="H176" s="75">
        <v>120</v>
      </c>
      <c r="I176" s="3">
        <v>120</v>
      </c>
      <c r="J176" s="4">
        <v>120</v>
      </c>
      <c r="K176" s="238">
        <v>2</v>
      </c>
      <c r="L176" s="3">
        <v>2</v>
      </c>
      <c r="M176" s="4">
        <v>2</v>
      </c>
      <c r="N176" s="194"/>
      <c r="O176" s="3"/>
      <c r="P176" s="3"/>
      <c r="Q176" s="3">
        <v>8</v>
      </c>
      <c r="R176" s="3">
        <v>45</v>
      </c>
      <c r="S176" s="75">
        <v>45</v>
      </c>
      <c r="T176" s="3">
        <v>42</v>
      </c>
      <c r="U176" s="4">
        <v>35</v>
      </c>
      <c r="V176" s="194"/>
      <c r="W176" s="3"/>
      <c r="X176" s="3"/>
      <c r="Y176" s="3"/>
      <c r="Z176" s="3"/>
      <c r="AA176" s="3">
        <v>0</v>
      </c>
      <c r="AB176" s="3">
        <v>0</v>
      </c>
      <c r="AC176" s="75">
        <v>0</v>
      </c>
      <c r="AD176" s="3">
        <v>1</v>
      </c>
      <c r="AE176" s="4">
        <v>1</v>
      </c>
      <c r="AF176" s="238">
        <v>45</v>
      </c>
      <c r="AG176" s="3">
        <v>41</v>
      </c>
      <c r="AH176" s="4">
        <v>55</v>
      </c>
      <c r="AI176" s="238">
        <v>9</v>
      </c>
      <c r="AJ176" s="3">
        <v>35</v>
      </c>
      <c r="AK176" s="4">
        <v>35</v>
      </c>
      <c r="AL176" s="247">
        <v>30.449456747542698</v>
      </c>
      <c r="AM176" s="30">
        <v>39.086288638084014</v>
      </c>
      <c r="AN176" s="30">
        <v>57.953568847075424</v>
      </c>
      <c r="AO176" s="30">
        <v>66.34851252980917</v>
      </c>
      <c r="AP176" s="30">
        <v>53.599581106538956</v>
      </c>
      <c r="AQ176" s="30">
        <v>63.189737110204263</v>
      </c>
      <c r="AR176" s="79">
        <v>55.363942151723663</v>
      </c>
      <c r="AS176" s="30">
        <v>62.805561721333405</v>
      </c>
      <c r="AT176" s="30">
        <v>57.61</v>
      </c>
      <c r="AU176" s="584">
        <v>56.2</v>
      </c>
      <c r="AV176" s="251">
        <v>1917306.9589814516</v>
      </c>
      <c r="AW176" s="16">
        <v>2095359.4458768021</v>
      </c>
      <c r="AX176" s="16">
        <v>3036796.8878947757</v>
      </c>
      <c r="AY176" s="16">
        <v>4032807.1553377616</v>
      </c>
      <c r="AZ176" s="16">
        <v>3249985.7712818938</v>
      </c>
      <c r="BA176" s="16">
        <v>3680131.8859881279</v>
      </c>
      <c r="BB176" s="117">
        <v>3731361.8021525205</v>
      </c>
      <c r="BC176" s="16">
        <v>4436099.0119578149</v>
      </c>
      <c r="BD176" s="16">
        <v>3493212.45</v>
      </c>
      <c r="BE176" s="578">
        <v>3102759</v>
      </c>
      <c r="BF176" s="251">
        <v>72996.16962908578</v>
      </c>
      <c r="BG176" s="16">
        <v>94369.127096601616</v>
      </c>
      <c r="BH176" s="16">
        <v>165275.09803586776</v>
      </c>
      <c r="BI176" s="16">
        <v>967510.14507600979</v>
      </c>
      <c r="BJ176" s="16">
        <v>585140.38053283701</v>
      </c>
      <c r="BK176" s="16">
        <v>118865.28818845653</v>
      </c>
      <c r="BL176" s="16">
        <v>67989.083727468824</v>
      </c>
      <c r="BM176" s="117">
        <v>102022.71187984133</v>
      </c>
      <c r="BN176" s="16">
        <v>30106.16</v>
      </c>
      <c r="BO176" s="578">
        <v>27106</v>
      </c>
      <c r="BP176" s="256">
        <v>377052.72024632752</v>
      </c>
      <c r="BQ176" s="16">
        <v>211108.3</v>
      </c>
      <c r="BR176" s="578">
        <v>163670</v>
      </c>
      <c r="BS176" s="571">
        <f t="shared" si="182"/>
        <v>-0.22471072904286563</v>
      </c>
      <c r="BT176" s="262">
        <f t="shared" si="213"/>
        <v>3.8072239443528749E-2</v>
      </c>
      <c r="BU176" s="32">
        <f t="shared" si="217"/>
        <v>4.5037202224324287E-2</v>
      </c>
      <c r="BV176" s="32">
        <f t="shared" si="214"/>
        <v>5.4424152861419328E-2</v>
      </c>
      <c r="BW176" s="32">
        <f t="shared" si="215"/>
        <v>0.23990984636977453</v>
      </c>
      <c r="BX176" s="32">
        <f t="shared" si="216"/>
        <v>0.18004398225474069</v>
      </c>
      <c r="BY176" s="32">
        <f t="shared" si="176"/>
        <v>3.2299192493896393E-2</v>
      </c>
      <c r="BZ176" s="32">
        <f>BL176/BB176</f>
        <v>1.8220984008639363E-2</v>
      </c>
      <c r="CA176" s="118">
        <f>BM176/BC176</f>
        <v>2.2998294583784534E-2</v>
      </c>
      <c r="CB176" s="32">
        <f>BN176/BD176</f>
        <v>8.6184738062524656E-3</v>
      </c>
      <c r="CC176" s="33">
        <f t="shared" si="183"/>
        <v>8.7360958424421622E-3</v>
      </c>
      <c r="CD176" s="194" t="s">
        <v>107</v>
      </c>
      <c r="CE176" s="34">
        <f t="shared" si="218"/>
        <v>0.69649627807955372</v>
      </c>
      <c r="CF176" s="34">
        <f t="shared" si="218"/>
        <v>0.93869506370950417</v>
      </c>
      <c r="CG176" s="34">
        <f t="shared" si="218"/>
        <v>18.548569350835521</v>
      </c>
      <c r="CH176" s="34">
        <f t="shared" si="218"/>
        <v>-5.9865864115033833</v>
      </c>
      <c r="CI176" s="34">
        <f t="shared" si="218"/>
        <v>-14.77447897608443</v>
      </c>
      <c r="CJ176" s="34">
        <f t="shared" si="218"/>
        <v>-1.4078208485257031</v>
      </c>
      <c r="CK176" s="119">
        <f t="shared" si="218"/>
        <v>0.47773105751451711</v>
      </c>
      <c r="CL176" s="34">
        <f>(CB176-CA176)*100</f>
        <v>-1.4379820777532069</v>
      </c>
      <c r="CM176" s="561">
        <f t="shared" si="179"/>
        <v>1.1762203618969659E-2</v>
      </c>
      <c r="CN176" s="262"/>
      <c r="CO176" s="32"/>
      <c r="CP176" s="32"/>
      <c r="CQ176" s="32">
        <f>AA176/Q176</f>
        <v>0</v>
      </c>
      <c r="CR176" s="32">
        <f t="shared" si="219"/>
        <v>0</v>
      </c>
      <c r="CS176" s="118">
        <f t="shared" si="219"/>
        <v>0</v>
      </c>
      <c r="CT176" s="32">
        <f t="shared" si="219"/>
        <v>2.3809523809523808E-2</v>
      </c>
      <c r="CU176" s="33"/>
      <c r="CV176" s="268">
        <f t="shared" si="220"/>
        <v>1</v>
      </c>
      <c r="CW176" s="32">
        <f t="shared" si="220"/>
        <v>0.97619047619047616</v>
      </c>
      <c r="CX176" s="33">
        <f t="shared" si="185"/>
        <v>1.5714285714285714</v>
      </c>
      <c r="CY176" s="268">
        <f t="shared" si="221"/>
        <v>0.2</v>
      </c>
      <c r="CZ176" s="32">
        <f t="shared" si="221"/>
        <v>0.83333333333333337</v>
      </c>
      <c r="DA176" s="33">
        <f t="shared" si="186"/>
        <v>1</v>
      </c>
      <c r="DB176" s="268">
        <f t="shared" si="222"/>
        <v>1.2</v>
      </c>
      <c r="DC176" s="32">
        <f t="shared" si="222"/>
        <v>1.8333333333333333</v>
      </c>
      <c r="DD176" s="33">
        <f t="shared" si="187"/>
        <v>2.6</v>
      </c>
      <c r="DE176" s="548">
        <f t="shared" si="188"/>
        <v>-2.4474917549036565E-2</v>
      </c>
      <c r="DF176" s="548">
        <f t="shared" si="189"/>
        <v>-0.16666666666666666</v>
      </c>
      <c r="DG176" s="262" t="s">
        <v>192</v>
      </c>
      <c r="DH176" s="33"/>
      <c r="DI176" s="31" t="s">
        <v>192</v>
      </c>
      <c r="DJ176" s="172"/>
      <c r="DK176" s="188" t="s">
        <v>192</v>
      </c>
      <c r="DL176" s="95"/>
      <c r="DM176" s="95"/>
      <c r="DN176" s="172" t="s">
        <v>192</v>
      </c>
      <c r="DO176" s="188" t="s">
        <v>192</v>
      </c>
      <c r="DP176" s="95"/>
      <c r="DQ176" s="95" t="s">
        <v>192</v>
      </c>
      <c r="DR176" s="172"/>
      <c r="DS176" s="188" t="s">
        <v>192</v>
      </c>
      <c r="DT176" s="95"/>
      <c r="DU176" s="95"/>
      <c r="DV176" s="172" t="s">
        <v>192</v>
      </c>
    </row>
    <row r="177" spans="1:126" s="6" customFormat="1" x14ac:dyDescent="0.25">
      <c r="A177" s="9">
        <v>87</v>
      </c>
      <c r="B177" s="14" t="s">
        <v>236</v>
      </c>
      <c r="C177" s="2">
        <v>21</v>
      </c>
      <c r="D177" s="3">
        <v>36</v>
      </c>
      <c r="E177" s="3">
        <v>70</v>
      </c>
      <c r="F177" s="3">
        <v>64</v>
      </c>
      <c r="G177" s="3"/>
      <c r="H177" s="75">
        <v>82</v>
      </c>
      <c r="I177" s="3">
        <v>70</v>
      </c>
      <c r="J177" s="4"/>
      <c r="K177" s="238">
        <v>0</v>
      </c>
      <c r="L177" s="3">
        <v>0</v>
      </c>
      <c r="M177" s="4"/>
      <c r="N177" s="194">
        <v>197</v>
      </c>
      <c r="O177" s="3">
        <v>411</v>
      </c>
      <c r="P177" s="3">
        <v>372</v>
      </c>
      <c r="Q177" s="3">
        <v>262</v>
      </c>
      <c r="R177" s="3"/>
      <c r="S177" s="75">
        <v>183</v>
      </c>
      <c r="T177" s="3">
        <v>147</v>
      </c>
      <c r="U177" s="4"/>
      <c r="V177" s="194">
        <v>8</v>
      </c>
      <c r="W177" s="3">
        <v>2</v>
      </c>
      <c r="X177" s="3">
        <v>5</v>
      </c>
      <c r="Y177" s="3">
        <v>4</v>
      </c>
      <c r="Z177" s="3">
        <v>12</v>
      </c>
      <c r="AA177" s="3">
        <v>24</v>
      </c>
      <c r="AB177" s="3"/>
      <c r="AC177" s="75">
        <v>21</v>
      </c>
      <c r="AD177" s="3">
        <v>16</v>
      </c>
      <c r="AE177" s="4"/>
      <c r="AF177" s="238">
        <v>15</v>
      </c>
      <c r="AG177" s="3">
        <v>0</v>
      </c>
      <c r="AH177" s="4"/>
      <c r="AI177" s="238">
        <v>0</v>
      </c>
      <c r="AJ177" s="3">
        <v>0</v>
      </c>
      <c r="AK177" s="4"/>
      <c r="AL177" s="247">
        <v>39.655437362337153</v>
      </c>
      <c r="AM177" s="30">
        <v>46.67019538875703</v>
      </c>
      <c r="AN177" s="30">
        <v>77.16233829061872</v>
      </c>
      <c r="AO177" s="30">
        <v>63.431625318011847</v>
      </c>
      <c r="AP177" s="30">
        <v>60.059419126812031</v>
      </c>
      <c r="AQ177" s="30">
        <v>60.059419126812031</v>
      </c>
      <c r="AR177" s="75"/>
      <c r="AS177" s="30">
        <v>59.931360663855067</v>
      </c>
      <c r="AT177" s="30">
        <v>59.1</v>
      </c>
      <c r="AU177" s="584"/>
      <c r="AV177" s="251">
        <v>675368.95066049707</v>
      </c>
      <c r="AW177" s="16">
        <v>787037.35323077277</v>
      </c>
      <c r="AX177" s="16">
        <v>918998.75356429396</v>
      </c>
      <c r="AY177" s="16">
        <v>1381419.2861736701</v>
      </c>
      <c r="AZ177" s="16">
        <v>819023.51153379888</v>
      </c>
      <c r="BA177" s="16">
        <v>774854.72478813445</v>
      </c>
      <c r="BB177" s="117"/>
      <c r="BC177" s="16">
        <v>1469029.7721697658</v>
      </c>
      <c r="BD177" s="16">
        <v>1204318</v>
      </c>
      <c r="BE177" s="578"/>
      <c r="BF177" s="251"/>
      <c r="BG177" s="16"/>
      <c r="BH177" s="16">
        <v>54060.591573183992</v>
      </c>
      <c r="BI177" s="16">
        <v>115133.0954291666</v>
      </c>
      <c r="BJ177" s="16">
        <v>108464.09525273049</v>
      </c>
      <c r="BK177" s="16">
        <v>105532.97932282685</v>
      </c>
      <c r="BL177" s="16"/>
      <c r="BM177" s="117">
        <v>320681.15719318617</v>
      </c>
      <c r="BN177" s="16">
        <v>5455</v>
      </c>
      <c r="BO177" s="578"/>
      <c r="BP177" s="256">
        <v>428386.86177084933</v>
      </c>
      <c r="BQ177" s="16">
        <v>255757</v>
      </c>
      <c r="BR177" s="578"/>
      <c r="BS177" s="571"/>
      <c r="BT177" s="262">
        <f t="shared" si="213"/>
        <v>0</v>
      </c>
      <c r="BU177" s="32">
        <f t="shared" si="217"/>
        <v>0</v>
      </c>
      <c r="BV177" s="32">
        <f t="shared" si="214"/>
        <v>5.8825533074460111E-2</v>
      </c>
      <c r="BW177" s="32">
        <f t="shared" si="215"/>
        <v>8.3344062574997393E-2</v>
      </c>
      <c r="BX177" s="32">
        <f t="shared" si="216"/>
        <v>0.13243099096094077</v>
      </c>
      <c r="BY177" s="32">
        <f t="shared" si="176"/>
        <v>0.13619711662942022</v>
      </c>
      <c r="BZ177" s="32"/>
      <c r="CA177" s="118">
        <f t="shared" ref="CA177:CA182" si="223">BM177/BC177</f>
        <v>0.21829452558986479</v>
      </c>
      <c r="CB177" s="32">
        <f>BN177/BD177</f>
        <v>4.5295345581482628E-3</v>
      </c>
      <c r="CC177" s="33"/>
      <c r="CD177" s="194" t="s">
        <v>107</v>
      </c>
      <c r="CE177" s="34">
        <f t="shared" ref="CE177:CI178" si="224">(BU177-BT177)*100</f>
        <v>0</v>
      </c>
      <c r="CF177" s="34">
        <f t="shared" si="224"/>
        <v>5.8825533074460115</v>
      </c>
      <c r="CG177" s="34">
        <f t="shared" si="224"/>
        <v>2.4518529500537283</v>
      </c>
      <c r="CH177" s="34">
        <f t="shared" si="224"/>
        <v>4.9086928385943374</v>
      </c>
      <c r="CI177" s="34">
        <f t="shared" si="224"/>
        <v>0.37661256684794475</v>
      </c>
      <c r="CJ177" s="34"/>
      <c r="CK177" s="119"/>
      <c r="CL177" s="34">
        <f>(CB177-CA177)*100</f>
        <v>-21.376499103171653</v>
      </c>
      <c r="CM177" s="561"/>
      <c r="CN177" s="262">
        <f t="shared" ref="CN177:CP180" si="225">X177/N177</f>
        <v>2.5380710659898477E-2</v>
      </c>
      <c r="CO177" s="32">
        <f t="shared" si="225"/>
        <v>9.7323600973236012E-3</v>
      </c>
      <c r="CP177" s="32">
        <f t="shared" si="225"/>
        <v>3.2258064516129031E-2</v>
      </c>
      <c r="CQ177" s="32">
        <f>AA177/Q177</f>
        <v>9.1603053435114504E-2</v>
      </c>
      <c r="CR177" s="32"/>
      <c r="CS177" s="118">
        <f t="shared" ref="CS177:CT182" si="226">AC177/S177</f>
        <v>0.11475409836065574</v>
      </c>
      <c r="CT177" s="32">
        <f t="shared" si="226"/>
        <v>0.10884353741496598</v>
      </c>
      <c r="CU177" s="545"/>
      <c r="CV177" s="268">
        <f t="shared" si="220"/>
        <v>8.1967213114754092E-2</v>
      </c>
      <c r="CW177" s="32">
        <f t="shared" si="220"/>
        <v>0</v>
      </c>
      <c r="CX177" s="545"/>
      <c r="CY177" s="268">
        <f t="shared" si="221"/>
        <v>0</v>
      </c>
      <c r="CZ177" s="32">
        <f t="shared" si="221"/>
        <v>0</v>
      </c>
      <c r="DA177" s="33"/>
      <c r="DB177" s="268">
        <f t="shared" si="222"/>
        <v>0.19672131147540983</v>
      </c>
      <c r="DC177" s="32">
        <f t="shared" si="222"/>
        <v>0.10884353741496598</v>
      </c>
      <c r="DD177" s="33"/>
      <c r="DE177" s="548"/>
      <c r="DF177" s="548"/>
      <c r="DG177" s="262"/>
      <c r="DH177" s="33" t="s">
        <v>192</v>
      </c>
      <c r="DI177" s="31"/>
      <c r="DJ177" s="172"/>
      <c r="DK177" s="188" t="s">
        <v>192</v>
      </c>
      <c r="DL177" s="95"/>
      <c r="DM177" s="95" t="s">
        <v>192</v>
      </c>
      <c r="DN177" s="172"/>
      <c r="DO177" s="188"/>
      <c r="DP177" s="95" t="s">
        <v>192</v>
      </c>
      <c r="DQ177" s="95"/>
      <c r="DR177" s="172" t="s">
        <v>192</v>
      </c>
      <c r="DS177" s="188"/>
      <c r="DT177" s="95"/>
      <c r="DU177" s="95"/>
      <c r="DV177" s="172"/>
    </row>
    <row r="178" spans="1:126" s="11" customFormat="1" x14ac:dyDescent="0.25">
      <c r="A178" s="10"/>
      <c r="B178" s="35" t="s">
        <v>128</v>
      </c>
      <c r="C178" s="36">
        <v>0</v>
      </c>
      <c r="D178" s="37">
        <v>0</v>
      </c>
      <c r="E178" s="37">
        <v>0</v>
      </c>
      <c r="F178" s="37">
        <v>0</v>
      </c>
      <c r="G178" s="37"/>
      <c r="H178" s="76">
        <v>0</v>
      </c>
      <c r="I178" s="37">
        <v>0</v>
      </c>
      <c r="J178" s="38"/>
      <c r="K178" s="239">
        <v>10</v>
      </c>
      <c r="L178" s="37">
        <v>10</v>
      </c>
      <c r="M178" s="38"/>
      <c r="N178" s="195">
        <v>10</v>
      </c>
      <c r="O178" s="37">
        <v>17</v>
      </c>
      <c r="P178" s="37">
        <v>12</v>
      </c>
      <c r="Q178" s="37">
        <v>12</v>
      </c>
      <c r="R178" s="37"/>
      <c r="S178" s="76">
        <v>23</v>
      </c>
      <c r="T178" s="37">
        <v>19</v>
      </c>
      <c r="U178" s="38"/>
      <c r="V178" s="195">
        <v>0</v>
      </c>
      <c r="W178" s="37">
        <v>0</v>
      </c>
      <c r="X178" s="37">
        <v>0</v>
      </c>
      <c r="Y178" s="37">
        <v>0</v>
      </c>
      <c r="Z178" s="37">
        <v>0</v>
      </c>
      <c r="AA178" s="37">
        <v>0</v>
      </c>
      <c r="AB178" s="37"/>
      <c r="AC178" s="76">
        <v>0</v>
      </c>
      <c r="AD178" s="37">
        <v>0</v>
      </c>
      <c r="AE178" s="38"/>
      <c r="AF178" s="239">
        <v>0</v>
      </c>
      <c r="AG178" s="37">
        <v>0</v>
      </c>
      <c r="AH178" s="38"/>
      <c r="AI178" s="239">
        <v>4</v>
      </c>
      <c r="AJ178" s="37">
        <v>3</v>
      </c>
      <c r="AK178" s="38"/>
      <c r="AL178" s="248"/>
      <c r="AM178" s="39"/>
      <c r="AN178" s="39"/>
      <c r="AO178" s="39"/>
      <c r="AP178" s="39"/>
      <c r="AQ178" s="39"/>
      <c r="AR178" s="78"/>
      <c r="AS178" s="39">
        <v>37.080039385091716</v>
      </c>
      <c r="AT178" s="39">
        <v>37.08</v>
      </c>
      <c r="AU178" s="587"/>
      <c r="AV178" s="252">
        <v>20277.346173328551</v>
      </c>
      <c r="AW178" s="226">
        <v>21128.22351608699</v>
      </c>
      <c r="AX178" s="226">
        <v>24567.304682386555</v>
      </c>
      <c r="AY178" s="226">
        <v>30221.797257841448</v>
      </c>
      <c r="AZ178" s="226">
        <v>33807.434220636198</v>
      </c>
      <c r="BA178" s="226">
        <v>35391.090545870546</v>
      </c>
      <c r="BB178" s="108"/>
      <c r="BC178" s="226">
        <v>40520.543423201918</v>
      </c>
      <c r="BD178" s="226">
        <v>36340</v>
      </c>
      <c r="BE178" s="567"/>
      <c r="BF178" s="252">
        <v>451.05036397060917</v>
      </c>
      <c r="BG178" s="226">
        <v>747.00770058223918</v>
      </c>
      <c r="BH178" s="226">
        <v>986.05016476855565</v>
      </c>
      <c r="BI178" s="226">
        <v>853.72308637970195</v>
      </c>
      <c r="BJ178" s="226">
        <v>835.22575284147501</v>
      </c>
      <c r="BK178" s="226">
        <v>1283.4303731908185</v>
      </c>
      <c r="BL178" s="226"/>
      <c r="BM178" s="108">
        <v>4538.9610759187481</v>
      </c>
      <c r="BN178" s="226">
        <v>2062</v>
      </c>
      <c r="BO178" s="567"/>
      <c r="BP178" s="257">
        <v>5443.9075474812325</v>
      </c>
      <c r="BQ178" s="226">
        <v>3963</v>
      </c>
      <c r="BR178" s="567"/>
      <c r="BS178" s="572"/>
      <c r="BT178" s="263">
        <f t="shared" si="213"/>
        <v>2.2244053048908849E-2</v>
      </c>
      <c r="BU178" s="41">
        <f t="shared" si="217"/>
        <v>3.5355916223314701E-2</v>
      </c>
      <c r="BV178" s="41">
        <f t="shared" si="214"/>
        <v>4.0136684814085485E-2</v>
      </c>
      <c r="BW178" s="41">
        <f t="shared" si="215"/>
        <v>2.8248587570621469E-2</v>
      </c>
      <c r="BX178" s="41">
        <f t="shared" si="216"/>
        <v>2.4705387205387203E-2</v>
      </c>
      <c r="BY178" s="41">
        <f t="shared" si="176"/>
        <v>3.6264222249025042E-2</v>
      </c>
      <c r="BZ178" s="41"/>
      <c r="CA178" s="103">
        <f t="shared" si="223"/>
        <v>0.11201629327902239</v>
      </c>
      <c r="CB178" s="41">
        <f t="shared" si="171"/>
        <v>5.6741882223445242E-2</v>
      </c>
      <c r="CC178" s="42"/>
      <c r="CD178" s="195" t="s">
        <v>107</v>
      </c>
      <c r="CE178" s="43">
        <f t="shared" si="224"/>
        <v>1.3111863174405851</v>
      </c>
      <c r="CF178" s="43">
        <f t="shared" si="224"/>
        <v>0.47807685907707842</v>
      </c>
      <c r="CG178" s="43">
        <f t="shared" si="224"/>
        <v>-1.1888097243464018</v>
      </c>
      <c r="CH178" s="43">
        <f t="shared" si="224"/>
        <v>-0.35432003652342664</v>
      </c>
      <c r="CI178" s="43">
        <f t="shared" si="224"/>
        <v>1.1558835043637841</v>
      </c>
      <c r="CJ178" s="43"/>
      <c r="CK178" s="110"/>
      <c r="CL178" s="43">
        <f>(CB178-CA178)*100</f>
        <v>-5.5274411055577151</v>
      </c>
      <c r="CM178" s="562">
        <f t="shared" si="179"/>
        <v>-5.6741882223445241</v>
      </c>
      <c r="CN178" s="263">
        <f t="shared" si="225"/>
        <v>0</v>
      </c>
      <c r="CO178" s="41">
        <f t="shared" si="225"/>
        <v>0</v>
      </c>
      <c r="CP178" s="41">
        <f t="shared" si="225"/>
        <v>0</v>
      </c>
      <c r="CQ178" s="41">
        <f>AA178/Q178</f>
        <v>0</v>
      </c>
      <c r="CR178" s="41"/>
      <c r="CS178" s="103">
        <f t="shared" si="226"/>
        <v>0</v>
      </c>
      <c r="CT178" s="41">
        <f t="shared" si="226"/>
        <v>0</v>
      </c>
      <c r="CU178" s="42"/>
      <c r="CV178" s="269">
        <f t="shared" si="220"/>
        <v>0</v>
      </c>
      <c r="CW178" s="41">
        <f t="shared" si="220"/>
        <v>0</v>
      </c>
      <c r="CX178" s="42"/>
      <c r="CY178" s="269">
        <f t="shared" si="221"/>
        <v>0.17391304347826086</v>
      </c>
      <c r="CZ178" s="41">
        <f t="shared" si="221"/>
        <v>0.15789473684210525</v>
      </c>
      <c r="DA178" s="42"/>
      <c r="DB178" s="269">
        <f t="shared" si="222"/>
        <v>0.17391304347826086</v>
      </c>
      <c r="DC178" s="41">
        <f t="shared" si="222"/>
        <v>0.15789473684210525</v>
      </c>
      <c r="DD178" s="42"/>
      <c r="DE178" s="549"/>
      <c r="DF178" s="549"/>
      <c r="DG178" s="263" t="s">
        <v>192</v>
      </c>
      <c r="DH178" s="42"/>
      <c r="DI178" s="140"/>
      <c r="DJ178" s="173"/>
      <c r="DK178" s="189" t="s">
        <v>192</v>
      </c>
      <c r="DL178" s="94"/>
      <c r="DM178" s="94"/>
      <c r="DN178" s="173" t="s">
        <v>192</v>
      </c>
      <c r="DO178" s="189"/>
      <c r="DP178" s="94" t="s">
        <v>192</v>
      </c>
      <c r="DQ178" s="94"/>
      <c r="DR178" s="173" t="s">
        <v>192</v>
      </c>
      <c r="DS178" s="189"/>
      <c r="DT178" s="94"/>
      <c r="DU178" s="94"/>
      <c r="DV178" s="173"/>
    </row>
    <row r="179" spans="1:126" s="8" customFormat="1" x14ac:dyDescent="0.25">
      <c r="A179" s="7"/>
      <c r="B179" s="21" t="s">
        <v>129</v>
      </c>
      <c r="C179" s="22">
        <v>0</v>
      </c>
      <c r="D179" s="23">
        <v>0</v>
      </c>
      <c r="E179" s="23">
        <v>0</v>
      </c>
      <c r="F179" s="23"/>
      <c r="G179" s="23"/>
      <c r="H179" s="51">
        <v>0</v>
      </c>
      <c r="I179" s="23">
        <v>0</v>
      </c>
      <c r="J179" s="24"/>
      <c r="K179" s="237">
        <v>3</v>
      </c>
      <c r="L179" s="23">
        <v>3</v>
      </c>
      <c r="M179" s="24"/>
      <c r="N179" s="242">
        <v>15</v>
      </c>
      <c r="O179" s="23">
        <v>12</v>
      </c>
      <c r="P179" s="23">
        <v>8</v>
      </c>
      <c r="Q179" s="23"/>
      <c r="R179" s="23"/>
      <c r="S179" s="51">
        <v>9</v>
      </c>
      <c r="T179" s="23">
        <v>6</v>
      </c>
      <c r="U179" s="24"/>
      <c r="V179" s="242"/>
      <c r="W179" s="23"/>
      <c r="X179" s="23"/>
      <c r="Y179" s="23"/>
      <c r="Z179" s="23"/>
      <c r="AA179" s="23"/>
      <c r="AB179" s="23"/>
      <c r="AC179" s="51">
        <v>0</v>
      </c>
      <c r="AD179" s="23">
        <v>0</v>
      </c>
      <c r="AE179" s="24"/>
      <c r="AF179" s="237">
        <v>3</v>
      </c>
      <c r="AG179" s="23">
        <v>1</v>
      </c>
      <c r="AH179" s="24"/>
      <c r="AI179" s="237">
        <v>1</v>
      </c>
      <c r="AJ179" s="23">
        <v>0</v>
      </c>
      <c r="AK179" s="24"/>
      <c r="AL179" s="246">
        <v>15.722733507492844</v>
      </c>
      <c r="AM179" s="50">
        <v>16.861030955999116</v>
      </c>
      <c r="AN179" s="50">
        <v>17.999328404505381</v>
      </c>
      <c r="AO179" s="50">
        <v>17.999328404505381</v>
      </c>
      <c r="AP179" s="50">
        <v>17.999328404505381</v>
      </c>
      <c r="AQ179" s="50"/>
      <c r="AR179" s="80"/>
      <c r="AS179" s="50" t="s">
        <v>263</v>
      </c>
      <c r="AT179" s="50" t="s">
        <v>269</v>
      </c>
      <c r="AU179" s="583"/>
      <c r="AV179" s="250">
        <v>3005.1052640565508</v>
      </c>
      <c r="AW179" s="25">
        <v>2858.5494675613686</v>
      </c>
      <c r="AX179" s="25">
        <v>3854.559735004354</v>
      </c>
      <c r="AY179" s="25">
        <v>3631.1688607349988</v>
      </c>
      <c r="AZ179" s="25">
        <v>4819.2668226134174</v>
      </c>
      <c r="BA179" s="25"/>
      <c r="BB179" s="97"/>
      <c r="BC179" s="25">
        <v>4466.3946135764736</v>
      </c>
      <c r="BD179" s="25">
        <v>7459</v>
      </c>
      <c r="BE179" s="568"/>
      <c r="BF179" s="250">
        <v>1155.3719102338632</v>
      </c>
      <c r="BG179" s="25">
        <v>855.14595819033468</v>
      </c>
      <c r="BH179" s="25">
        <v>798.23108576502125</v>
      </c>
      <c r="BI179" s="25">
        <v>782.57949584806011</v>
      </c>
      <c r="BJ179" s="25">
        <v>764.08216230983317</v>
      </c>
      <c r="BK179" s="25"/>
      <c r="BL179" s="25"/>
      <c r="BM179" s="97">
        <v>485.19928742579725</v>
      </c>
      <c r="BN179" s="25">
        <v>212</v>
      </c>
      <c r="BO179" s="568"/>
      <c r="BP179" s="221">
        <v>1141.1431921275348</v>
      </c>
      <c r="BQ179" s="25">
        <v>853</v>
      </c>
      <c r="BR179" s="568"/>
      <c r="BS179" s="573"/>
      <c r="BT179" s="261">
        <f t="shared" si="213"/>
        <v>0.38446969696969696</v>
      </c>
      <c r="BU179" s="27">
        <f t="shared" si="217"/>
        <v>0.29915380786460921</v>
      </c>
      <c r="BV179" s="27">
        <f t="shared" si="214"/>
        <v>0.20708748615725359</v>
      </c>
      <c r="BW179" s="27">
        <f t="shared" si="215"/>
        <v>0.21551724137931036</v>
      </c>
      <c r="BX179" s="27">
        <f t="shared" si="216"/>
        <v>0.15854738706820193</v>
      </c>
      <c r="BY179" s="27"/>
      <c r="BZ179" s="27"/>
      <c r="CA179" s="98">
        <f t="shared" si="223"/>
        <v>0.10863332271424021</v>
      </c>
      <c r="CB179" s="27">
        <f t="shared" si="171"/>
        <v>2.8422040488001073E-2</v>
      </c>
      <c r="CC179" s="28"/>
      <c r="CD179" s="242" t="s">
        <v>107</v>
      </c>
      <c r="CE179" s="29">
        <f t="shared" ref="CE179:CH180" si="227">(BU179-BT179)*100</f>
        <v>-8.5315889105087752</v>
      </c>
      <c r="CF179" s="29">
        <f t="shared" si="227"/>
        <v>-9.2066321707355634</v>
      </c>
      <c r="CG179" s="29">
        <f t="shared" si="227"/>
        <v>0.84297552220567729</v>
      </c>
      <c r="CH179" s="29">
        <f t="shared" si="227"/>
        <v>-5.6969854311108428</v>
      </c>
      <c r="CI179" s="29"/>
      <c r="CJ179" s="29"/>
      <c r="CK179" s="99"/>
      <c r="CL179" s="29">
        <f t="shared" si="211"/>
        <v>-8.0211282226239131</v>
      </c>
      <c r="CM179" s="560">
        <f t="shared" si="179"/>
        <v>-2.8422040488001072</v>
      </c>
      <c r="CN179" s="261">
        <f t="shared" si="225"/>
        <v>0</v>
      </c>
      <c r="CO179" s="27">
        <f t="shared" si="225"/>
        <v>0</v>
      </c>
      <c r="CP179" s="27">
        <f t="shared" si="225"/>
        <v>0</v>
      </c>
      <c r="CQ179" s="27"/>
      <c r="CR179" s="27"/>
      <c r="CS179" s="98">
        <f t="shared" si="226"/>
        <v>0</v>
      </c>
      <c r="CT179" s="27">
        <f t="shared" si="226"/>
        <v>0</v>
      </c>
      <c r="CU179" s="28"/>
      <c r="CV179" s="267">
        <f t="shared" si="220"/>
        <v>0.33333333333333331</v>
      </c>
      <c r="CW179" s="27">
        <f t="shared" si="220"/>
        <v>0.16666666666666666</v>
      </c>
      <c r="CX179" s="28"/>
      <c r="CY179" s="267">
        <f t="shared" si="221"/>
        <v>0.1111111111111111</v>
      </c>
      <c r="CZ179" s="27">
        <f t="shared" si="221"/>
        <v>0</v>
      </c>
      <c r="DA179" s="28"/>
      <c r="DB179" s="267">
        <f t="shared" si="222"/>
        <v>0.44444444444444442</v>
      </c>
      <c r="DC179" s="27">
        <f t="shared" si="222"/>
        <v>0.16666666666666666</v>
      </c>
      <c r="DD179" s="28"/>
      <c r="DE179" s="159"/>
      <c r="DF179" s="159"/>
      <c r="DG179" s="261"/>
      <c r="DH179" s="28"/>
      <c r="DI179" s="26"/>
      <c r="DJ179" s="171"/>
      <c r="DK179" s="187" t="s">
        <v>192</v>
      </c>
      <c r="DL179" s="165"/>
      <c r="DM179" s="165"/>
      <c r="DN179" s="171" t="s">
        <v>192</v>
      </c>
      <c r="DO179" s="187" t="s">
        <v>192</v>
      </c>
      <c r="DP179" s="165"/>
      <c r="DQ179" s="165"/>
      <c r="DR179" s="171" t="s">
        <v>192</v>
      </c>
      <c r="DS179" s="187"/>
      <c r="DT179" s="165"/>
      <c r="DU179" s="165"/>
      <c r="DV179" s="171"/>
    </row>
    <row r="180" spans="1:126" s="11" customFormat="1" x14ac:dyDescent="0.25">
      <c r="A180" s="10"/>
      <c r="B180" s="35" t="s">
        <v>130</v>
      </c>
      <c r="C180" s="36">
        <v>0</v>
      </c>
      <c r="D180" s="37">
        <v>0</v>
      </c>
      <c r="E180" s="37">
        <v>0</v>
      </c>
      <c r="F180" s="37">
        <v>0</v>
      </c>
      <c r="G180" s="37">
        <v>0</v>
      </c>
      <c r="H180" s="76">
        <v>0</v>
      </c>
      <c r="I180" s="37">
        <v>0</v>
      </c>
      <c r="J180" s="38"/>
      <c r="K180" s="239">
        <v>8</v>
      </c>
      <c r="L180" s="37">
        <v>8</v>
      </c>
      <c r="M180" s="38"/>
      <c r="N180" s="195">
        <v>67</v>
      </c>
      <c r="O180" s="37">
        <v>67</v>
      </c>
      <c r="P180" s="37">
        <v>57</v>
      </c>
      <c r="Q180" s="37">
        <v>60</v>
      </c>
      <c r="R180" s="37">
        <v>90</v>
      </c>
      <c r="S180" s="76">
        <v>75</v>
      </c>
      <c r="T180" s="37">
        <v>72</v>
      </c>
      <c r="U180" s="38"/>
      <c r="V180" s="195">
        <v>9</v>
      </c>
      <c r="W180" s="37">
        <v>12</v>
      </c>
      <c r="X180" s="37">
        <v>0</v>
      </c>
      <c r="Y180" s="37">
        <v>0</v>
      </c>
      <c r="Z180" s="37">
        <v>2</v>
      </c>
      <c r="AA180" s="37">
        <v>3</v>
      </c>
      <c r="AB180" s="37">
        <v>10</v>
      </c>
      <c r="AC180" s="76">
        <v>0</v>
      </c>
      <c r="AD180" s="37">
        <v>0</v>
      </c>
      <c r="AE180" s="38"/>
      <c r="AF180" s="239">
        <v>0</v>
      </c>
      <c r="AG180" s="37">
        <v>4</v>
      </c>
      <c r="AH180" s="38"/>
      <c r="AI180" s="239">
        <v>2</v>
      </c>
      <c r="AJ180" s="37">
        <v>3</v>
      </c>
      <c r="AK180" s="38"/>
      <c r="AL180" s="248">
        <v>25.611692591391058</v>
      </c>
      <c r="AM180" s="39">
        <v>26.664617731259355</v>
      </c>
      <c r="AN180" s="39">
        <v>40.494931730610531</v>
      </c>
      <c r="AO180" s="39">
        <v>32.270732665152728</v>
      </c>
      <c r="AP180" s="39">
        <v>32.270732665152728</v>
      </c>
      <c r="AQ180" s="39">
        <v>37.563815800706884</v>
      </c>
      <c r="AR180" s="78">
        <v>41.263282508352262</v>
      </c>
      <c r="AS180" s="39">
        <v>39.84041069771942</v>
      </c>
      <c r="AT180" s="39">
        <v>39.840000000000003</v>
      </c>
      <c r="AU180" s="587"/>
      <c r="AV180" s="252">
        <v>47430.008935634971</v>
      </c>
      <c r="AW180" s="226">
        <v>52730.206430242288</v>
      </c>
      <c r="AX180" s="226">
        <v>58095.856028138711</v>
      </c>
      <c r="AY180" s="226">
        <v>58151.348028753397</v>
      </c>
      <c r="AZ180" s="226">
        <v>51769.767958065124</v>
      </c>
      <c r="BA180" s="226">
        <v>55549.100460441317</v>
      </c>
      <c r="BB180" s="108">
        <v>62594.179885145793</v>
      </c>
      <c r="BC180" s="226">
        <v>60745.300254409485</v>
      </c>
      <c r="BD180" s="226">
        <v>64802.74</v>
      </c>
      <c r="BE180" s="567"/>
      <c r="BF180" s="252">
        <v>5522.1654970660384</v>
      </c>
      <c r="BG180" s="226">
        <v>5182.0991343247906</v>
      </c>
      <c r="BH180" s="226">
        <v>4817.8439508027841</v>
      </c>
      <c r="BI180" s="226">
        <v>6432.8034558710542</v>
      </c>
      <c r="BJ180" s="226">
        <v>6881.008076220397</v>
      </c>
      <c r="BK180" s="226">
        <v>6266.8112304426277</v>
      </c>
      <c r="BL180" s="226">
        <v>4971.2153032708975</v>
      </c>
      <c r="BM180" s="108">
        <v>3960.1510520714169</v>
      </c>
      <c r="BN180" s="226">
        <v>3732.28</v>
      </c>
      <c r="BO180" s="567"/>
      <c r="BP180" s="257">
        <v>23285.240266133944</v>
      </c>
      <c r="BQ180" s="226">
        <v>27017.52</v>
      </c>
      <c r="BR180" s="567"/>
      <c r="BS180" s="572"/>
      <c r="BT180" s="263">
        <f t="shared" si="213"/>
        <v>0.11642767144657107</v>
      </c>
      <c r="BU180" s="41">
        <f t="shared" si="217"/>
        <v>9.8275722496559539E-2</v>
      </c>
      <c r="BV180" s="41">
        <f t="shared" si="214"/>
        <v>8.2929218711731575E-2</v>
      </c>
      <c r="BW180" s="41">
        <f t="shared" si="215"/>
        <v>0.11062174264112164</v>
      </c>
      <c r="BX180" s="41">
        <f t="shared" si="216"/>
        <v>0.1329155672823219</v>
      </c>
      <c r="BY180" s="41">
        <f t="shared" si="176"/>
        <v>0.11281571039850535</v>
      </c>
      <c r="BZ180" s="41">
        <f>BL180/BB180</f>
        <v>7.9419768936865892E-2</v>
      </c>
      <c r="CA180" s="103">
        <f t="shared" si="223"/>
        <v>6.5192715082249525E-2</v>
      </c>
      <c r="CB180" s="41">
        <f t="shared" si="171"/>
        <v>5.7594478258172419E-2</v>
      </c>
      <c r="CC180" s="42"/>
      <c r="CD180" s="195" t="s">
        <v>107</v>
      </c>
      <c r="CE180" s="43">
        <f t="shared" si="227"/>
        <v>-1.8151948950011529</v>
      </c>
      <c r="CF180" s="43">
        <f t="shared" si="227"/>
        <v>-1.5346503784827963</v>
      </c>
      <c r="CG180" s="43">
        <f t="shared" si="227"/>
        <v>2.769252392939006</v>
      </c>
      <c r="CH180" s="43">
        <f t="shared" si="227"/>
        <v>2.2293824641200262</v>
      </c>
      <c r="CI180" s="43">
        <f>(BY180-BX180)*100</f>
        <v>-2.0099856883816547</v>
      </c>
      <c r="CJ180" s="43">
        <f>(BZ180-BY180)*100</f>
        <v>-3.3395941461639462</v>
      </c>
      <c r="CK180" s="110">
        <f>(CA180-BZ180)*100</f>
        <v>-1.4227053854616367</v>
      </c>
      <c r="CL180" s="43">
        <f t="shared" si="211"/>
        <v>-0.7598236824077107</v>
      </c>
      <c r="CM180" s="562">
        <f t="shared" si="179"/>
        <v>-5.7594478258172419</v>
      </c>
      <c r="CN180" s="263">
        <f t="shared" si="225"/>
        <v>0</v>
      </c>
      <c r="CO180" s="41">
        <f t="shared" si="225"/>
        <v>0</v>
      </c>
      <c r="CP180" s="41">
        <f t="shared" si="225"/>
        <v>3.5087719298245612E-2</v>
      </c>
      <c r="CQ180" s="41">
        <f>AA180/Q180</f>
        <v>0.05</v>
      </c>
      <c r="CR180" s="41">
        <f>AB180/R180</f>
        <v>0.1111111111111111</v>
      </c>
      <c r="CS180" s="103">
        <f t="shared" si="226"/>
        <v>0</v>
      </c>
      <c r="CT180" s="41">
        <f t="shared" si="226"/>
        <v>0</v>
      </c>
      <c r="CU180" s="42"/>
      <c r="CV180" s="269">
        <f t="shared" si="220"/>
        <v>0</v>
      </c>
      <c r="CW180" s="41">
        <f t="shared" si="220"/>
        <v>5.5555555555555552E-2</v>
      </c>
      <c r="CX180" s="42"/>
      <c r="CY180" s="269">
        <f t="shared" si="221"/>
        <v>2.6666666666666668E-2</v>
      </c>
      <c r="CZ180" s="41">
        <f t="shared" si="221"/>
        <v>4.1666666666666664E-2</v>
      </c>
      <c r="DA180" s="42"/>
      <c r="DB180" s="269">
        <f t="shared" si="222"/>
        <v>2.6666666666666668E-2</v>
      </c>
      <c r="DC180" s="41">
        <f t="shared" si="222"/>
        <v>9.7222222222222224E-2</v>
      </c>
      <c r="DD180" s="42"/>
      <c r="DE180" s="549"/>
      <c r="DF180" s="549"/>
      <c r="DG180" s="263"/>
      <c r="DH180" s="42" t="s">
        <v>192</v>
      </c>
      <c r="DI180" s="140" t="s">
        <v>192</v>
      </c>
      <c r="DJ180" s="173"/>
      <c r="DK180" s="189"/>
      <c r="DL180" s="94" t="s">
        <v>192</v>
      </c>
      <c r="DM180" s="94" t="s">
        <v>192</v>
      </c>
      <c r="DN180" s="173"/>
      <c r="DO180" s="189"/>
      <c r="DP180" s="94" t="s">
        <v>192</v>
      </c>
      <c r="DQ180" s="94"/>
      <c r="DR180" s="173" t="s">
        <v>192</v>
      </c>
      <c r="DS180" s="189"/>
      <c r="DT180" s="94"/>
      <c r="DU180" s="94"/>
      <c r="DV180" s="173"/>
    </row>
    <row r="181" spans="1:126" s="11" customFormat="1" x14ac:dyDescent="0.25">
      <c r="A181" s="10"/>
      <c r="B181" s="35" t="s">
        <v>152</v>
      </c>
      <c r="C181" s="36"/>
      <c r="D181" s="37"/>
      <c r="E181" s="37"/>
      <c r="F181" s="37">
        <v>6</v>
      </c>
      <c r="G181" s="37">
        <v>0</v>
      </c>
      <c r="H181" s="76">
        <v>0</v>
      </c>
      <c r="I181" s="37">
        <v>0</v>
      </c>
      <c r="J181" s="38"/>
      <c r="K181" s="239">
        <v>11</v>
      </c>
      <c r="L181" s="37">
        <v>6</v>
      </c>
      <c r="M181" s="38"/>
      <c r="N181" s="195"/>
      <c r="O181" s="37"/>
      <c r="P181" s="37"/>
      <c r="Q181" s="37">
        <v>21</v>
      </c>
      <c r="R181" s="37">
        <v>9</v>
      </c>
      <c r="S181" s="76">
        <v>17</v>
      </c>
      <c r="T181" s="37">
        <v>7</v>
      </c>
      <c r="U181" s="38"/>
      <c r="V181" s="195"/>
      <c r="W181" s="37"/>
      <c r="X181" s="37"/>
      <c r="Y181" s="37"/>
      <c r="Z181" s="37"/>
      <c r="AA181" s="37">
        <v>0</v>
      </c>
      <c r="AB181" s="37">
        <v>0</v>
      </c>
      <c r="AC181" s="76">
        <v>0</v>
      </c>
      <c r="AD181" s="37">
        <v>0</v>
      </c>
      <c r="AE181" s="38"/>
      <c r="AF181" s="239">
        <v>0</v>
      </c>
      <c r="AG181" s="37">
        <v>0</v>
      </c>
      <c r="AH181" s="38"/>
      <c r="AI181" s="239">
        <v>0</v>
      </c>
      <c r="AJ181" s="37">
        <v>3</v>
      </c>
      <c r="AK181" s="38"/>
      <c r="AL181" s="248"/>
      <c r="AM181" s="39"/>
      <c r="AN181" s="39"/>
      <c r="AO181" s="39"/>
      <c r="AP181" s="39"/>
      <c r="AQ181" s="39" t="s">
        <v>261</v>
      </c>
      <c r="AR181" s="78" t="s">
        <v>261</v>
      </c>
      <c r="AS181" s="39" t="s">
        <v>261</v>
      </c>
      <c r="AT181" s="39" t="s">
        <v>269</v>
      </c>
      <c r="AU181" s="587"/>
      <c r="AV181" s="252"/>
      <c r="AW181" s="226"/>
      <c r="AX181" s="226"/>
      <c r="AY181" s="226"/>
      <c r="AZ181" s="226"/>
      <c r="BA181" s="226">
        <v>11274.836227454596</v>
      </c>
      <c r="BB181" s="108">
        <v>11142.509149065743</v>
      </c>
      <c r="BC181" s="226">
        <v>11310.151905794502</v>
      </c>
      <c r="BD181" s="226">
        <v>16890</v>
      </c>
      <c r="BE181" s="567"/>
      <c r="BF181" s="252"/>
      <c r="BG181" s="226"/>
      <c r="BH181" s="226"/>
      <c r="BI181" s="226"/>
      <c r="BJ181" s="226"/>
      <c r="BK181" s="226">
        <v>2935.3845453355416</v>
      </c>
      <c r="BL181" s="226">
        <v>1405.7973489052424</v>
      </c>
      <c r="BM181" s="108">
        <v>432.93720582125314</v>
      </c>
      <c r="BN181" s="226">
        <v>880</v>
      </c>
      <c r="BO181" s="567"/>
      <c r="BP181" s="257">
        <v>1651.0577629040242</v>
      </c>
      <c r="BQ181" s="226">
        <v>1173</v>
      </c>
      <c r="BR181" s="567"/>
      <c r="BS181" s="572"/>
      <c r="BT181" s="263"/>
      <c r="BU181" s="41"/>
      <c r="BV181" s="41"/>
      <c r="BW181" s="41"/>
      <c r="BX181" s="41"/>
      <c r="BY181" s="41">
        <f t="shared" si="176"/>
        <v>0.26034830893488137</v>
      </c>
      <c r="BZ181" s="41">
        <f>BL181/BB181</f>
        <v>0.12616524070999871</v>
      </c>
      <c r="CA181" s="103">
        <f t="shared" si="223"/>
        <v>3.827863758394328E-2</v>
      </c>
      <c r="CB181" s="41">
        <f t="shared" si="171"/>
        <v>5.2101835405565421E-2</v>
      </c>
      <c r="CC181" s="42"/>
      <c r="CD181" s="195"/>
      <c r="CE181" s="43"/>
      <c r="CF181" s="43"/>
      <c r="CG181" s="43"/>
      <c r="CH181" s="43"/>
      <c r="CI181" s="43"/>
      <c r="CJ181" s="43">
        <f>(BZ181-BY181)*100</f>
        <v>-13.418306822488265</v>
      </c>
      <c r="CK181" s="110">
        <f>(CA181-BZ181)*100</f>
        <v>-8.7886603126055416</v>
      </c>
      <c r="CL181" s="43">
        <f t="shared" si="211"/>
        <v>1.382319782162214</v>
      </c>
      <c r="CM181" s="562">
        <f t="shared" si="179"/>
        <v>-5.2101835405565424</v>
      </c>
      <c r="CN181" s="263"/>
      <c r="CO181" s="41"/>
      <c r="CP181" s="41"/>
      <c r="CQ181" s="41">
        <f>AA181/Q181</f>
        <v>0</v>
      </c>
      <c r="CR181" s="41">
        <f>AB181/R181</f>
        <v>0</v>
      </c>
      <c r="CS181" s="103">
        <f t="shared" si="226"/>
        <v>0</v>
      </c>
      <c r="CT181" s="41">
        <f t="shared" si="226"/>
        <v>0</v>
      </c>
      <c r="CU181" s="42"/>
      <c r="CV181" s="269">
        <f t="shared" si="220"/>
        <v>0</v>
      </c>
      <c r="CW181" s="41">
        <f t="shared" si="220"/>
        <v>0</v>
      </c>
      <c r="CX181" s="42"/>
      <c r="CY181" s="269">
        <f t="shared" si="221"/>
        <v>0</v>
      </c>
      <c r="CZ181" s="41">
        <f t="shared" si="221"/>
        <v>0.42857142857142855</v>
      </c>
      <c r="DA181" s="42"/>
      <c r="DB181" s="269">
        <f t="shared" si="222"/>
        <v>0</v>
      </c>
      <c r="DC181" s="41">
        <f t="shared" si="222"/>
        <v>0.42857142857142855</v>
      </c>
      <c r="DD181" s="42"/>
      <c r="DE181" s="549"/>
      <c r="DF181" s="549"/>
      <c r="DG181" s="263" t="s">
        <v>192</v>
      </c>
      <c r="DH181" s="42"/>
      <c r="DI181" s="140"/>
      <c r="DJ181" s="173" t="s">
        <v>192</v>
      </c>
      <c r="DK181" s="189"/>
      <c r="DL181" s="94" t="s">
        <v>192</v>
      </c>
      <c r="DM181" s="94"/>
      <c r="DN181" s="173" t="s">
        <v>192</v>
      </c>
      <c r="DO181" s="189"/>
      <c r="DP181" s="94" t="s">
        <v>192</v>
      </c>
      <c r="DQ181" s="94"/>
      <c r="DR181" s="173" t="s">
        <v>192</v>
      </c>
      <c r="DS181" s="189"/>
      <c r="DT181" s="94"/>
      <c r="DU181" s="94"/>
      <c r="DV181" s="173"/>
    </row>
    <row r="182" spans="1:126" s="11" customFormat="1" x14ac:dyDescent="0.25">
      <c r="A182" s="10"/>
      <c r="B182" s="35" t="s">
        <v>131</v>
      </c>
      <c r="C182" s="36">
        <v>0</v>
      </c>
      <c r="D182" s="37">
        <v>0</v>
      </c>
      <c r="E182" s="37">
        <v>0</v>
      </c>
      <c r="F182" s="37"/>
      <c r="G182" s="37">
        <v>9</v>
      </c>
      <c r="H182" s="76">
        <v>7</v>
      </c>
      <c r="I182" s="37">
        <v>0</v>
      </c>
      <c r="J182" s="38"/>
      <c r="K182" s="239">
        <v>3</v>
      </c>
      <c r="L182" s="37">
        <v>7</v>
      </c>
      <c r="M182" s="38"/>
      <c r="N182" s="195">
        <v>20</v>
      </c>
      <c r="O182" s="37">
        <v>28</v>
      </c>
      <c r="P182" s="37">
        <v>39</v>
      </c>
      <c r="Q182" s="37"/>
      <c r="R182" s="37">
        <v>30</v>
      </c>
      <c r="S182" s="76">
        <v>73</v>
      </c>
      <c r="T182" s="37">
        <v>20</v>
      </c>
      <c r="U182" s="38"/>
      <c r="V182" s="195">
        <v>9</v>
      </c>
      <c r="W182" s="37">
        <v>4</v>
      </c>
      <c r="X182" s="37">
        <v>0</v>
      </c>
      <c r="Y182" s="37">
        <v>0</v>
      </c>
      <c r="Z182" s="37">
        <v>10</v>
      </c>
      <c r="AA182" s="37"/>
      <c r="AB182" s="37">
        <v>10</v>
      </c>
      <c r="AC182" s="76">
        <v>0</v>
      </c>
      <c r="AD182" s="37">
        <v>0</v>
      </c>
      <c r="AE182" s="38"/>
      <c r="AF182" s="239">
        <v>13</v>
      </c>
      <c r="AG182" s="37">
        <v>10</v>
      </c>
      <c r="AH182" s="38"/>
      <c r="AI182" s="239">
        <v>27</v>
      </c>
      <c r="AJ182" s="37">
        <v>10</v>
      </c>
      <c r="AK182" s="38"/>
      <c r="AL182" s="248">
        <v>19.023796108161022</v>
      </c>
      <c r="AM182" s="39">
        <v>34.433497817314645</v>
      </c>
      <c r="AN182" s="39">
        <v>47.538147193243063</v>
      </c>
      <c r="AO182" s="39">
        <v>47.538147193243063</v>
      </c>
      <c r="AP182" s="39">
        <v>47.538147193243063</v>
      </c>
      <c r="AQ182" s="39"/>
      <c r="AR182" s="78">
        <v>56.203436519997041</v>
      </c>
      <c r="AS182" s="39">
        <v>56.203436519997041</v>
      </c>
      <c r="AT182" s="39">
        <v>56.2</v>
      </c>
      <c r="AU182" s="587"/>
      <c r="AV182" s="252">
        <v>18699.381335336737</v>
      </c>
      <c r="AW182" s="226">
        <v>26086.931776142424</v>
      </c>
      <c r="AX182" s="226">
        <v>37755.903495142316</v>
      </c>
      <c r="AY182" s="226">
        <v>55013.915686307992</v>
      </c>
      <c r="AZ182" s="226">
        <v>51552.068571038297</v>
      </c>
      <c r="BA182" s="226"/>
      <c r="BB182" s="108">
        <v>51655.369064490238</v>
      </c>
      <c r="BC182" s="226">
        <v>67382.285815106341</v>
      </c>
      <c r="BD182" s="226">
        <v>32555.56</v>
      </c>
      <c r="BE182" s="567"/>
      <c r="BF182" s="252">
        <v>478.08492837263304</v>
      </c>
      <c r="BG182" s="226">
        <v>618.9492376252839</v>
      </c>
      <c r="BH182" s="226">
        <v>2417.4592062651891</v>
      </c>
      <c r="BI182" s="226">
        <v>8860.2227648106727</v>
      </c>
      <c r="BJ182" s="226">
        <v>11920.820029481903</v>
      </c>
      <c r="BK182" s="226"/>
      <c r="BL182" s="226">
        <v>8954.2034479029717</v>
      </c>
      <c r="BM182" s="108">
        <v>28139.58087887946</v>
      </c>
      <c r="BN182" s="226">
        <v>5297.85</v>
      </c>
      <c r="BO182" s="567"/>
      <c r="BP182" s="257">
        <v>67753.55575665478</v>
      </c>
      <c r="BQ182" s="226">
        <v>12396.64</v>
      </c>
      <c r="BR182" s="567"/>
      <c r="BS182" s="572"/>
      <c r="BT182" s="263">
        <f t="shared" si="213"/>
        <v>2.5566884796834576E-2</v>
      </c>
      <c r="BU182" s="41">
        <f>BG182/AW182</f>
        <v>2.3726409948729137E-2</v>
      </c>
      <c r="BV182" s="41">
        <f t="shared" si="214"/>
        <v>6.4028641416996421E-2</v>
      </c>
      <c r="BW182" s="41">
        <f t="shared" si="215"/>
        <v>0.16105421063521622</v>
      </c>
      <c r="BX182" s="41">
        <f t="shared" si="216"/>
        <v>0.23123844221799011</v>
      </c>
      <c r="BY182" s="41"/>
      <c r="BZ182" s="41">
        <f>BL182/BB182</f>
        <v>0.17334506770678393</v>
      </c>
      <c r="CA182" s="103">
        <f t="shared" si="223"/>
        <v>0.41761095721942526</v>
      </c>
      <c r="CB182" s="41">
        <f t="shared" si="171"/>
        <v>0.16273257164060456</v>
      </c>
      <c r="CC182" s="42"/>
      <c r="CD182" s="195" t="s">
        <v>107</v>
      </c>
      <c r="CE182" s="43">
        <f>(BU182-BT182)*100</f>
        <v>-0.18404748481054384</v>
      </c>
      <c r="CF182" s="43">
        <f>(BV182-BU182)*100</f>
        <v>4.030223146826728</v>
      </c>
      <c r="CG182" s="43">
        <f>(BW182-BV182)*100</f>
        <v>9.70255692182198</v>
      </c>
      <c r="CH182" s="43">
        <f>(BX182-BW182)*100</f>
        <v>7.0184231582773897</v>
      </c>
      <c r="CI182" s="43"/>
      <c r="CJ182" s="43"/>
      <c r="CK182" s="110">
        <f>(CA182-BZ182)*100</f>
        <v>24.426588951264133</v>
      </c>
      <c r="CL182" s="43">
        <f t="shared" si="211"/>
        <v>-25.487838557882071</v>
      </c>
      <c r="CM182" s="562">
        <f t="shared" si="179"/>
        <v>-16.273257164060457</v>
      </c>
      <c r="CN182" s="263">
        <f>X182/N182</f>
        <v>0</v>
      </c>
      <c r="CO182" s="41">
        <f>Y182/O182</f>
        <v>0</v>
      </c>
      <c r="CP182" s="41">
        <f>Z182/P182</f>
        <v>0.25641025641025639</v>
      </c>
      <c r="CQ182" s="41"/>
      <c r="CR182" s="41">
        <f>AB182/R182</f>
        <v>0.33333333333333331</v>
      </c>
      <c r="CS182" s="103">
        <f t="shared" si="226"/>
        <v>0</v>
      </c>
      <c r="CT182" s="41">
        <f t="shared" si="226"/>
        <v>0</v>
      </c>
      <c r="CU182" s="42"/>
      <c r="CV182" s="269">
        <f t="shared" si="220"/>
        <v>0.17808219178082191</v>
      </c>
      <c r="CW182" s="41">
        <f t="shared" si="220"/>
        <v>0.5</v>
      </c>
      <c r="CX182" s="42"/>
      <c r="CY182" s="269">
        <f t="shared" si="221"/>
        <v>0.36986301369863012</v>
      </c>
      <c r="CZ182" s="41">
        <f t="shared" si="221"/>
        <v>0.5</v>
      </c>
      <c r="DA182" s="42"/>
      <c r="DB182" s="269">
        <f t="shared" si="222"/>
        <v>0.54794520547945202</v>
      </c>
      <c r="DC182" s="41">
        <f t="shared" si="222"/>
        <v>1</v>
      </c>
      <c r="DD182" s="42"/>
      <c r="DE182" s="549"/>
      <c r="DF182" s="549"/>
      <c r="DG182" s="263"/>
      <c r="DH182" s="42"/>
      <c r="DI182" s="140"/>
      <c r="DJ182" s="173" t="s">
        <v>192</v>
      </c>
      <c r="DK182" s="189"/>
      <c r="DL182" s="94"/>
      <c r="DM182" s="94" t="s">
        <v>192</v>
      </c>
      <c r="DN182" s="173"/>
      <c r="DO182" s="189"/>
      <c r="DP182" s="94" t="s">
        <v>192</v>
      </c>
      <c r="DQ182" s="94" t="s">
        <v>192</v>
      </c>
      <c r="DR182" s="173"/>
      <c r="DS182" s="189"/>
      <c r="DT182" s="94"/>
      <c r="DU182" s="94"/>
      <c r="DV182" s="173"/>
    </row>
    <row r="183" spans="1:126" s="321" customFormat="1" x14ac:dyDescent="0.25">
      <c r="A183" s="296">
        <v>88</v>
      </c>
      <c r="B183" s="297" t="s">
        <v>43</v>
      </c>
      <c r="C183" s="298"/>
      <c r="D183" s="299"/>
      <c r="E183" s="299"/>
      <c r="F183" s="299"/>
      <c r="G183" s="299"/>
      <c r="H183" s="300"/>
      <c r="I183" s="299"/>
      <c r="J183" s="322">
        <v>13</v>
      </c>
      <c r="K183" s="301"/>
      <c r="L183" s="299"/>
      <c r="M183" s="322">
        <v>0</v>
      </c>
      <c r="N183" s="302"/>
      <c r="O183" s="299"/>
      <c r="P183" s="299"/>
      <c r="Q183" s="299"/>
      <c r="R183" s="299"/>
      <c r="S183" s="300"/>
      <c r="T183" s="299"/>
      <c r="U183" s="322">
        <v>75</v>
      </c>
      <c r="V183" s="302"/>
      <c r="W183" s="299"/>
      <c r="X183" s="299"/>
      <c r="Y183" s="299"/>
      <c r="Z183" s="299"/>
      <c r="AA183" s="299"/>
      <c r="AB183" s="299"/>
      <c r="AC183" s="300"/>
      <c r="AD183" s="299"/>
      <c r="AE183" s="322">
        <v>15</v>
      </c>
      <c r="AF183" s="301"/>
      <c r="AG183" s="299"/>
      <c r="AH183" s="322">
        <v>26</v>
      </c>
      <c r="AI183" s="301"/>
      <c r="AJ183" s="299"/>
      <c r="AK183" s="322">
        <v>16</v>
      </c>
      <c r="AL183" s="303"/>
      <c r="AM183" s="304"/>
      <c r="AN183" s="304"/>
      <c r="AO183" s="304"/>
      <c r="AP183" s="304"/>
      <c r="AQ183" s="304"/>
      <c r="AR183" s="305"/>
      <c r="AS183" s="304"/>
      <c r="AT183" s="304"/>
      <c r="AU183" s="589">
        <v>64.33</v>
      </c>
      <c r="AV183" s="306"/>
      <c r="AW183" s="307"/>
      <c r="AX183" s="307"/>
      <c r="AY183" s="307"/>
      <c r="AZ183" s="307"/>
      <c r="BA183" s="307"/>
      <c r="BB183" s="308"/>
      <c r="BC183" s="307"/>
      <c r="BD183" s="307"/>
      <c r="BE183" s="579">
        <v>296010.96999999997</v>
      </c>
      <c r="BF183" s="306"/>
      <c r="BG183" s="307"/>
      <c r="BH183" s="307"/>
      <c r="BI183" s="307"/>
      <c r="BJ183" s="307"/>
      <c r="BK183" s="307"/>
      <c r="BL183" s="307"/>
      <c r="BM183" s="308"/>
      <c r="BN183" s="307"/>
      <c r="BO183" s="579">
        <v>16560</v>
      </c>
      <c r="BP183" s="309"/>
      <c r="BQ183" s="307"/>
      <c r="BR183" s="579">
        <v>171302</v>
      </c>
      <c r="BS183" s="574"/>
      <c r="BT183" s="310"/>
      <c r="BU183" s="311"/>
      <c r="BV183" s="311"/>
      <c r="BW183" s="311"/>
      <c r="BX183" s="311"/>
      <c r="BY183" s="311"/>
      <c r="BZ183" s="311"/>
      <c r="CA183" s="312"/>
      <c r="CB183" s="311"/>
      <c r="CC183" s="316">
        <f t="shared" si="183"/>
        <v>5.5943872620666732E-2</v>
      </c>
      <c r="CD183" s="302" t="s">
        <v>107</v>
      </c>
      <c r="CE183" s="313"/>
      <c r="CF183" s="313"/>
      <c r="CG183" s="313"/>
      <c r="CH183" s="313"/>
      <c r="CI183" s="313"/>
      <c r="CJ183" s="313"/>
      <c r="CK183" s="314"/>
      <c r="CL183" s="313"/>
      <c r="CM183" s="564">
        <f t="shared" si="179"/>
        <v>5.5943872620666735</v>
      </c>
      <c r="CN183" s="310"/>
      <c r="CO183" s="311"/>
      <c r="CP183" s="311"/>
      <c r="CQ183" s="311"/>
      <c r="CR183" s="311"/>
      <c r="CS183" s="312"/>
      <c r="CT183" s="311"/>
      <c r="CU183" s="316">
        <f t="shared" si="184"/>
        <v>0.2</v>
      </c>
      <c r="CV183" s="315"/>
      <c r="CW183" s="311"/>
      <c r="CX183" s="316">
        <f t="shared" si="185"/>
        <v>0.34666666666666668</v>
      </c>
      <c r="CY183" s="315"/>
      <c r="CZ183" s="311"/>
      <c r="DA183" s="316">
        <f t="shared" si="186"/>
        <v>0.21333333333333335</v>
      </c>
      <c r="DB183" s="315"/>
      <c r="DC183" s="311"/>
      <c r="DD183" s="316"/>
      <c r="DE183" s="550"/>
      <c r="DF183" s="551"/>
      <c r="DG183" s="310"/>
      <c r="DH183" s="316"/>
      <c r="DI183" s="317"/>
      <c r="DJ183" s="318"/>
      <c r="DK183" s="319"/>
      <c r="DL183" s="320"/>
      <c r="DM183" s="320"/>
      <c r="DN183" s="318"/>
      <c r="DO183" s="319"/>
      <c r="DP183" s="320"/>
      <c r="DQ183" s="320"/>
      <c r="DR183" s="318"/>
      <c r="DS183" s="319" t="s">
        <v>192</v>
      </c>
      <c r="DT183" s="320"/>
      <c r="DU183" s="320" t="s">
        <v>192</v>
      </c>
      <c r="DV183" s="318"/>
    </row>
    <row r="184" spans="1:126" s="8" customFormat="1" x14ac:dyDescent="0.25">
      <c r="A184" s="326">
        <v>89</v>
      </c>
      <c r="B184" s="21" t="s">
        <v>44</v>
      </c>
      <c r="C184" s="22"/>
      <c r="D184" s="23"/>
      <c r="E184" s="23"/>
      <c r="F184" s="23"/>
      <c r="G184" s="23"/>
      <c r="H184" s="51">
        <v>0</v>
      </c>
      <c r="I184" s="23">
        <v>0</v>
      </c>
      <c r="J184" s="24">
        <v>0</v>
      </c>
      <c r="K184" s="237">
        <v>4</v>
      </c>
      <c r="L184" s="23">
        <v>5</v>
      </c>
      <c r="M184" s="24">
        <v>4</v>
      </c>
      <c r="N184" s="242"/>
      <c r="O184" s="23"/>
      <c r="P184" s="23"/>
      <c r="Q184" s="23"/>
      <c r="R184" s="23"/>
      <c r="S184" s="51">
        <v>43</v>
      </c>
      <c r="T184" s="23">
        <v>34</v>
      </c>
      <c r="U184" s="24">
        <v>42</v>
      </c>
      <c r="V184" s="242"/>
      <c r="W184" s="23"/>
      <c r="X184" s="23"/>
      <c r="Y184" s="23"/>
      <c r="Z184" s="23"/>
      <c r="AA184" s="23"/>
      <c r="AB184" s="23"/>
      <c r="AC184" s="51">
        <v>4</v>
      </c>
      <c r="AD184" s="23">
        <v>4</v>
      </c>
      <c r="AE184" s="24">
        <v>3</v>
      </c>
      <c r="AF184" s="237">
        <v>0</v>
      </c>
      <c r="AG184" s="23">
        <v>0</v>
      </c>
      <c r="AH184" s="24">
        <v>0</v>
      </c>
      <c r="AI184" s="237">
        <v>16</v>
      </c>
      <c r="AJ184" s="23">
        <v>8</v>
      </c>
      <c r="AK184" s="24">
        <v>15</v>
      </c>
      <c r="AL184" s="246"/>
      <c r="AM184" s="50"/>
      <c r="AN184" s="50"/>
      <c r="AO184" s="50"/>
      <c r="AP184" s="50"/>
      <c r="AQ184" s="50"/>
      <c r="AR184" s="80"/>
      <c r="AS184" s="50">
        <v>57.057159606376743</v>
      </c>
      <c r="AT184" s="50">
        <v>69.209999999999994</v>
      </c>
      <c r="AU184" s="583">
        <v>60.49</v>
      </c>
      <c r="AV184" s="250"/>
      <c r="AW184" s="25"/>
      <c r="AX184" s="25"/>
      <c r="AY184" s="25"/>
      <c r="AZ184" s="25"/>
      <c r="BA184" s="25"/>
      <c r="BB184" s="97"/>
      <c r="BC184" s="25">
        <v>20819.218444971855</v>
      </c>
      <c r="BD184" s="25">
        <v>9209.56</v>
      </c>
      <c r="BE184" s="568">
        <v>9200</v>
      </c>
      <c r="BF184" s="250"/>
      <c r="BG184" s="25"/>
      <c r="BH184" s="25"/>
      <c r="BI184" s="25"/>
      <c r="BJ184" s="25"/>
      <c r="BK184" s="25"/>
      <c r="BL184" s="25"/>
      <c r="BM184" s="97">
        <v>3385.2254682671132</v>
      </c>
      <c r="BN184" s="25">
        <v>1527.84</v>
      </c>
      <c r="BO184" s="568">
        <v>1201</v>
      </c>
      <c r="BP184" s="221">
        <v>42724.002709147928</v>
      </c>
      <c r="BQ184" s="25">
        <v>38178.339999999997</v>
      </c>
      <c r="BR184" s="568">
        <v>39708</v>
      </c>
      <c r="BS184" s="159">
        <f t="shared" si="182"/>
        <v>4.0066173647151856E-2</v>
      </c>
      <c r="BT184" s="261"/>
      <c r="BU184" s="27"/>
      <c r="BV184" s="27"/>
      <c r="BW184" s="27"/>
      <c r="BX184" s="27"/>
      <c r="BY184" s="27"/>
      <c r="BZ184" s="27"/>
      <c r="CA184" s="98">
        <f t="shared" ref="CA184:CA190" si="228">BM184/BC184</f>
        <v>0.16260098702622983</v>
      </c>
      <c r="CB184" s="27">
        <f t="shared" si="171"/>
        <v>0.16589717641233676</v>
      </c>
      <c r="CC184" s="28">
        <f t="shared" si="183"/>
        <v>0.13054347826086957</v>
      </c>
      <c r="CD184" s="242" t="s">
        <v>107</v>
      </c>
      <c r="CE184" s="29"/>
      <c r="CF184" s="29"/>
      <c r="CG184" s="29"/>
      <c r="CH184" s="29"/>
      <c r="CI184" s="29"/>
      <c r="CJ184" s="29"/>
      <c r="CK184" s="99"/>
      <c r="CL184" s="29">
        <f t="shared" si="211"/>
        <v>0.32961893861069291</v>
      </c>
      <c r="CM184" s="560">
        <f t="shared" si="179"/>
        <v>-3.5353698151467188</v>
      </c>
      <c r="CN184" s="261"/>
      <c r="CO184" s="27"/>
      <c r="CP184" s="27"/>
      <c r="CQ184" s="27"/>
      <c r="CR184" s="27"/>
      <c r="CS184" s="98">
        <f t="shared" ref="CS184:CT187" si="229">AC184/S184</f>
        <v>9.3023255813953487E-2</v>
      </c>
      <c r="CT184" s="98">
        <f t="shared" si="229"/>
        <v>0.11764705882352941</v>
      </c>
      <c r="CU184" s="28">
        <f t="shared" si="184"/>
        <v>7.1428571428571425E-2</v>
      </c>
      <c r="CV184" s="267">
        <f t="shared" ref="CV184:CW187" si="230">AF184/S184</f>
        <v>0</v>
      </c>
      <c r="CW184" s="98">
        <f t="shared" si="230"/>
        <v>0</v>
      </c>
      <c r="CX184" s="28">
        <f t="shared" si="185"/>
        <v>0</v>
      </c>
      <c r="CY184" s="267">
        <f t="shared" ref="CY184:CZ187" si="231">AI184/S184</f>
        <v>0.37209302325581395</v>
      </c>
      <c r="CZ184" s="98">
        <f t="shared" si="231"/>
        <v>0.23529411764705882</v>
      </c>
      <c r="DA184" s="28">
        <f t="shared" si="186"/>
        <v>0.35714285714285715</v>
      </c>
      <c r="DB184" s="267">
        <f t="shared" ref="DB184:DC187" si="232">(AC184+AF184+AI184)/S184</f>
        <v>0.46511627906976744</v>
      </c>
      <c r="DC184" s="27">
        <f t="shared" si="232"/>
        <v>0.35294117647058826</v>
      </c>
      <c r="DD184" s="28">
        <f t="shared" si="187"/>
        <v>0.42857142857142855</v>
      </c>
      <c r="DE184" s="159">
        <f t="shared" si="188"/>
        <v>-0.12599335356162394</v>
      </c>
      <c r="DF184" s="159">
        <f t="shared" si="189"/>
        <v>0.23529411764705882</v>
      </c>
      <c r="DG184" s="261"/>
      <c r="DH184" s="28"/>
      <c r="DI184" s="26"/>
      <c r="DJ184" s="171"/>
      <c r="DK184" s="187"/>
      <c r="DL184" s="165" t="s">
        <v>192</v>
      </c>
      <c r="DM184" s="165"/>
      <c r="DN184" s="171" t="s">
        <v>192</v>
      </c>
      <c r="DO184" s="187"/>
      <c r="DP184" s="165" t="s">
        <v>192</v>
      </c>
      <c r="DQ184" s="165"/>
      <c r="DR184" s="171" t="s">
        <v>192</v>
      </c>
      <c r="DS184" s="187"/>
      <c r="DT184" s="165" t="s">
        <v>192</v>
      </c>
      <c r="DU184" s="165"/>
      <c r="DV184" s="171" t="s">
        <v>192</v>
      </c>
    </row>
    <row r="185" spans="1:126" s="6" customFormat="1" x14ac:dyDescent="0.25">
      <c r="A185" s="327">
        <v>90</v>
      </c>
      <c r="B185" s="14" t="s">
        <v>205</v>
      </c>
      <c r="C185" s="2">
        <v>9</v>
      </c>
      <c r="D185" s="3">
        <v>11</v>
      </c>
      <c r="E185" s="3">
        <v>13</v>
      </c>
      <c r="F185" s="3">
        <v>21</v>
      </c>
      <c r="G185" s="3">
        <v>22</v>
      </c>
      <c r="H185" s="75">
        <v>23</v>
      </c>
      <c r="I185" s="3">
        <v>27</v>
      </c>
      <c r="J185" s="4">
        <v>31</v>
      </c>
      <c r="K185" s="238">
        <v>104</v>
      </c>
      <c r="L185" s="3">
        <v>100</v>
      </c>
      <c r="M185" s="4">
        <v>99</v>
      </c>
      <c r="N185" s="194">
        <v>567</v>
      </c>
      <c r="O185" s="3">
        <v>740</v>
      </c>
      <c r="P185" s="3">
        <v>798</v>
      </c>
      <c r="Q185" s="3">
        <v>663</v>
      </c>
      <c r="R185" s="3">
        <v>650</v>
      </c>
      <c r="S185" s="75">
        <v>610</v>
      </c>
      <c r="T185" s="3">
        <v>517</v>
      </c>
      <c r="U185" s="4">
        <v>460</v>
      </c>
      <c r="V185" s="194">
        <v>1</v>
      </c>
      <c r="W185" s="3">
        <v>0</v>
      </c>
      <c r="X185" s="3">
        <v>2</v>
      </c>
      <c r="Y185" s="3">
        <v>10</v>
      </c>
      <c r="Z185" s="3">
        <v>46</v>
      </c>
      <c r="AA185" s="3">
        <v>82</v>
      </c>
      <c r="AB185" s="3">
        <v>50</v>
      </c>
      <c r="AC185" s="75">
        <v>2</v>
      </c>
      <c r="AD185" s="3">
        <v>5</v>
      </c>
      <c r="AE185" s="4">
        <v>0</v>
      </c>
      <c r="AF185" s="238">
        <v>107</v>
      </c>
      <c r="AG185" s="3">
        <v>53</v>
      </c>
      <c r="AH185" s="4">
        <v>0</v>
      </c>
      <c r="AI185" s="238">
        <v>45</v>
      </c>
      <c r="AJ185" s="3">
        <v>85</v>
      </c>
      <c r="AK185" s="4">
        <v>62</v>
      </c>
      <c r="AL185" s="247">
        <v>41.434027125628198</v>
      </c>
      <c r="AM185" s="30">
        <v>49.430566701384741</v>
      </c>
      <c r="AN185" s="30">
        <v>68.881224352735615</v>
      </c>
      <c r="AO185" s="30">
        <v>69.450373076988754</v>
      </c>
      <c r="AP185" s="30">
        <v>82.697309633980453</v>
      </c>
      <c r="AQ185" s="30">
        <v>65.921650986619312</v>
      </c>
      <c r="AR185" s="79">
        <v>65.921650986619312</v>
      </c>
      <c r="AS185" s="30">
        <v>65.921650986619312</v>
      </c>
      <c r="AT185" s="30">
        <v>65.92</v>
      </c>
      <c r="AU185" s="584">
        <v>65.92</v>
      </c>
      <c r="AV185" s="251">
        <v>92964.75261950701</v>
      </c>
      <c r="AW185" s="16">
        <v>987511.45411807566</v>
      </c>
      <c r="AX185" s="16">
        <v>1240315.9344568329</v>
      </c>
      <c r="AY185" s="16">
        <v>1517087.2675738898</v>
      </c>
      <c r="AZ185" s="16">
        <v>1446396.1502780293</v>
      </c>
      <c r="BA185" s="16">
        <v>1549820.4335774982</v>
      </c>
      <c r="BB185" s="117">
        <v>1506169.5721709039</v>
      </c>
      <c r="BC185" s="16">
        <v>1580412.1775061041</v>
      </c>
      <c r="BD185" s="16">
        <v>1382114</v>
      </c>
      <c r="BE185" s="578">
        <v>1450826</v>
      </c>
      <c r="BF185" s="251">
        <v>3762.0730673132198</v>
      </c>
      <c r="BG185" s="16">
        <v>11690.314796159384</v>
      </c>
      <c r="BH185" s="16">
        <v>32025.998713723882</v>
      </c>
      <c r="BI185" s="16">
        <v>128411.33516599223</v>
      </c>
      <c r="BJ185" s="16">
        <v>118112.58900063176</v>
      </c>
      <c r="BK185" s="16">
        <v>99676.438950262091</v>
      </c>
      <c r="BL185" s="16">
        <v>58138.542182457699</v>
      </c>
      <c r="BM185" s="117">
        <v>70783.603963551723</v>
      </c>
      <c r="BN185" s="16">
        <v>20501</v>
      </c>
      <c r="BO185" s="578">
        <v>40516</v>
      </c>
      <c r="BP185" s="256">
        <v>389237.96677309746</v>
      </c>
      <c r="BQ185" s="16">
        <v>340293</v>
      </c>
      <c r="BR185" s="578">
        <v>332852</v>
      </c>
      <c r="BS185" s="571">
        <f t="shared" si="182"/>
        <v>-2.1866450382464524E-2</v>
      </c>
      <c r="BT185" s="262">
        <f>BF185/AV185</f>
        <v>4.0467736010775072E-2</v>
      </c>
      <c r="BU185" s="32">
        <f>BG185/AW185</f>
        <v>1.1838156152426345E-2</v>
      </c>
      <c r="BV185" s="32">
        <f>BH185/AX185</f>
        <v>2.5820839532912161E-2</v>
      </c>
      <c r="BW185" s="32">
        <f>BI185/AY185</f>
        <v>8.4643341164774455E-2</v>
      </c>
      <c r="BX185" s="32">
        <f>BJ185/AZ185</f>
        <v>8.1659916598870869E-2</v>
      </c>
      <c r="BY185" s="32">
        <f t="shared" si="176"/>
        <v>6.4314830796349684E-2</v>
      </c>
      <c r="BZ185" s="32">
        <f>BL185/BB185</f>
        <v>3.8600263381141232E-2</v>
      </c>
      <c r="CA185" s="118">
        <f t="shared" si="228"/>
        <v>4.4788065399020457E-2</v>
      </c>
      <c r="CB185" s="32">
        <f t="shared" si="171"/>
        <v>1.4833074551013882E-2</v>
      </c>
      <c r="CC185" s="33">
        <f t="shared" si="183"/>
        <v>2.7926160683638148E-2</v>
      </c>
      <c r="CD185" s="194" t="s">
        <v>107</v>
      </c>
      <c r="CE185" s="34">
        <f t="shared" ref="CE185:CK186" si="233">(BU185-BT185)*100</f>
        <v>-2.8629579858348726</v>
      </c>
      <c r="CF185" s="34">
        <f t="shared" si="233"/>
        <v>1.3982683380485816</v>
      </c>
      <c r="CG185" s="34">
        <f t="shared" si="233"/>
        <v>5.8822501631862298</v>
      </c>
      <c r="CH185" s="34">
        <f t="shared" si="233"/>
        <v>-0.29834245659035863</v>
      </c>
      <c r="CI185" s="34">
        <f t="shared" si="233"/>
        <v>-1.7345085802521185</v>
      </c>
      <c r="CJ185" s="34">
        <f t="shared" si="233"/>
        <v>-2.5714567415208451</v>
      </c>
      <c r="CK185" s="119">
        <f t="shared" si="233"/>
        <v>0.61878020178792248</v>
      </c>
      <c r="CL185" s="34">
        <f t="shared" si="211"/>
        <v>-2.9954990848006577</v>
      </c>
      <c r="CM185" s="561">
        <f t="shared" si="179"/>
        <v>1.3093086132624265</v>
      </c>
      <c r="CN185" s="262">
        <f t="shared" ref="CN185:CR186" si="234">X185/N185</f>
        <v>3.5273368606701938E-3</v>
      </c>
      <c r="CO185" s="32">
        <f t="shared" si="234"/>
        <v>1.3513513513513514E-2</v>
      </c>
      <c r="CP185" s="32">
        <f t="shared" si="234"/>
        <v>5.764411027568922E-2</v>
      </c>
      <c r="CQ185" s="32">
        <f t="shared" si="234"/>
        <v>0.12368024132730016</v>
      </c>
      <c r="CR185" s="32">
        <f t="shared" si="234"/>
        <v>7.6923076923076927E-2</v>
      </c>
      <c r="CS185" s="118">
        <f t="shared" si="229"/>
        <v>3.2786885245901639E-3</v>
      </c>
      <c r="CT185" s="32">
        <f t="shared" si="229"/>
        <v>9.6711798839458421E-3</v>
      </c>
      <c r="CU185" s="33">
        <f t="shared" si="184"/>
        <v>0</v>
      </c>
      <c r="CV185" s="268">
        <f t="shared" si="230"/>
        <v>0.17540983606557378</v>
      </c>
      <c r="CW185" s="32">
        <f t="shared" si="230"/>
        <v>0.10251450676982592</v>
      </c>
      <c r="CX185" s="33">
        <f t="shared" si="185"/>
        <v>0</v>
      </c>
      <c r="CY185" s="268">
        <f t="shared" si="231"/>
        <v>7.3770491803278687E-2</v>
      </c>
      <c r="CZ185" s="32">
        <f t="shared" si="231"/>
        <v>0.16441005802707931</v>
      </c>
      <c r="DA185" s="33">
        <f t="shared" si="186"/>
        <v>0.13478260869565217</v>
      </c>
      <c r="DB185" s="268">
        <f t="shared" si="232"/>
        <v>0.25245901639344265</v>
      </c>
      <c r="DC185" s="32">
        <f t="shared" si="232"/>
        <v>0.27659574468085107</v>
      </c>
      <c r="DD185" s="33">
        <f t="shared" si="187"/>
        <v>0.13478260869565217</v>
      </c>
      <c r="DE185" s="548">
        <f t="shared" si="188"/>
        <v>0</v>
      </c>
      <c r="DF185" s="548">
        <f t="shared" si="189"/>
        <v>-0.1102514506769826</v>
      </c>
      <c r="DG185" s="262" t="s">
        <v>192</v>
      </c>
      <c r="DH185" s="33"/>
      <c r="DI185" s="31" t="s">
        <v>192</v>
      </c>
      <c r="DJ185" s="172"/>
      <c r="DK185" s="188"/>
      <c r="DL185" s="95" t="s">
        <v>192</v>
      </c>
      <c r="DM185" s="95" t="s">
        <v>192</v>
      </c>
      <c r="DN185" s="172"/>
      <c r="DO185" s="188"/>
      <c r="DP185" s="95" t="s">
        <v>192</v>
      </c>
      <c r="DQ185" s="95" t="s">
        <v>192</v>
      </c>
      <c r="DR185" s="172"/>
      <c r="DS185" s="188" t="s">
        <v>192</v>
      </c>
      <c r="DT185" s="95"/>
      <c r="DU185" s="95" t="s">
        <v>192</v>
      </c>
      <c r="DV185" s="172"/>
    </row>
    <row r="186" spans="1:126" s="8" customFormat="1" ht="15.75" customHeight="1" x14ac:dyDescent="0.25">
      <c r="A186" s="326">
        <v>91</v>
      </c>
      <c r="B186" s="21" t="s">
        <v>45</v>
      </c>
      <c r="C186" s="22">
        <v>0</v>
      </c>
      <c r="D186" s="23">
        <v>0</v>
      </c>
      <c r="E186" s="23">
        <v>0</v>
      </c>
      <c r="F186" s="23">
        <v>0</v>
      </c>
      <c r="G186" s="23">
        <v>0</v>
      </c>
      <c r="H186" s="51">
        <v>0</v>
      </c>
      <c r="I186" s="23">
        <v>0</v>
      </c>
      <c r="J186" s="24">
        <v>0</v>
      </c>
      <c r="K186" s="237">
        <v>3</v>
      </c>
      <c r="L186" s="23">
        <v>3</v>
      </c>
      <c r="M186" s="24">
        <v>3</v>
      </c>
      <c r="N186" s="242">
        <v>8</v>
      </c>
      <c r="O186" s="23">
        <v>12</v>
      </c>
      <c r="P186" s="23">
        <v>15</v>
      </c>
      <c r="Q186" s="23">
        <v>8</v>
      </c>
      <c r="R186" s="23">
        <v>13</v>
      </c>
      <c r="S186" s="51">
        <v>13</v>
      </c>
      <c r="T186" s="23">
        <v>7</v>
      </c>
      <c r="U186" s="24">
        <v>6</v>
      </c>
      <c r="V186" s="242">
        <v>1</v>
      </c>
      <c r="W186" s="23">
        <v>0</v>
      </c>
      <c r="X186" s="23">
        <v>0</v>
      </c>
      <c r="Y186" s="23">
        <v>1</v>
      </c>
      <c r="Z186" s="23">
        <v>1</v>
      </c>
      <c r="AA186" s="23">
        <v>3</v>
      </c>
      <c r="AB186" s="23">
        <v>2</v>
      </c>
      <c r="AC186" s="51">
        <v>1</v>
      </c>
      <c r="AD186" s="23">
        <v>1</v>
      </c>
      <c r="AE186" s="24">
        <v>1</v>
      </c>
      <c r="AF186" s="237">
        <v>0</v>
      </c>
      <c r="AG186" s="23">
        <v>0</v>
      </c>
      <c r="AH186" s="24">
        <v>0</v>
      </c>
      <c r="AI186" s="237">
        <v>2</v>
      </c>
      <c r="AJ186" s="23">
        <v>2</v>
      </c>
      <c r="AK186" s="24">
        <v>3</v>
      </c>
      <c r="AL186" s="246">
        <v>13.23270783888538</v>
      </c>
      <c r="AM186" s="50">
        <v>15.793877098024485</v>
      </c>
      <c r="AN186" s="50">
        <v>21.058502797365982</v>
      </c>
      <c r="AO186" s="50">
        <v>23.477384875441803</v>
      </c>
      <c r="AP186" s="50">
        <v>23.477384875441803</v>
      </c>
      <c r="AQ186" s="50">
        <v>23.477384875441803</v>
      </c>
      <c r="AR186" s="80">
        <v>23.477384875441803</v>
      </c>
      <c r="AS186" s="50">
        <v>22.296401272616549</v>
      </c>
      <c r="AT186" s="50">
        <v>22.3</v>
      </c>
      <c r="AU186" s="583"/>
      <c r="AV186" s="250">
        <v>19801.153664464062</v>
      </c>
      <c r="AW186" s="25">
        <v>23251.646262684902</v>
      </c>
      <c r="AX186" s="25">
        <v>29071.547686125861</v>
      </c>
      <c r="AY186" s="25">
        <v>36008.688055275721</v>
      </c>
      <c r="AZ186" s="25">
        <v>35805.658476616525</v>
      </c>
      <c r="BA186" s="25">
        <v>34374.605153072553</v>
      </c>
      <c r="BB186" s="97">
        <v>32675.681982458835</v>
      </c>
      <c r="BC186" s="25">
        <v>35040.452245576293</v>
      </c>
      <c r="BD186" s="25">
        <v>33368.559999999998</v>
      </c>
      <c r="BE186" s="568">
        <v>33128</v>
      </c>
      <c r="BF186" s="250">
        <v>38.929772738914409</v>
      </c>
      <c r="BG186" s="25">
        <v>0</v>
      </c>
      <c r="BH186" s="25">
        <v>262.56253521607732</v>
      </c>
      <c r="BI186" s="25">
        <v>4600.9982868623401</v>
      </c>
      <c r="BJ186" s="25">
        <v>2329.8672176026321</v>
      </c>
      <c r="BK186" s="25">
        <v>6735.078343321893</v>
      </c>
      <c r="BL186" s="25">
        <v>1457.0207340880245</v>
      </c>
      <c r="BM186" s="97">
        <v>1408.7142361170397</v>
      </c>
      <c r="BN186" s="25">
        <v>-2129.8200000000002</v>
      </c>
      <c r="BO186" s="568">
        <v>74</v>
      </c>
      <c r="BP186" s="221">
        <v>6782.7872351324131</v>
      </c>
      <c r="BQ186" s="25">
        <v>3371.97</v>
      </c>
      <c r="BR186" s="568">
        <v>3238.94</v>
      </c>
      <c r="BS186" s="159">
        <f t="shared" si="182"/>
        <v>-3.9451715169470596E-2</v>
      </c>
      <c r="BT186" s="261">
        <f t="shared" si="213"/>
        <v>1.9660355855315305E-3</v>
      </c>
      <c r="BU186" s="27">
        <f t="shared" ref="BU186" si="235">BG186/AW186</f>
        <v>0</v>
      </c>
      <c r="BV186" s="27">
        <f t="shared" ref="BV186" si="236">BH186/AX186</f>
        <v>9.0315981127273449E-3</v>
      </c>
      <c r="BW186" s="27">
        <f t="shared" ref="BW186" si="237">BI186/AY186</f>
        <v>0.12777467148482341</v>
      </c>
      <c r="BX186" s="27">
        <f t="shared" ref="BX186" si="238">BJ186/AZ186</f>
        <v>6.5069805073524625E-2</v>
      </c>
      <c r="BY186" s="27">
        <f t="shared" ref="BY186" si="239">BK186/BA186</f>
        <v>0.19593180236776864</v>
      </c>
      <c r="BZ186" s="27">
        <f>BL186/BB186</f>
        <v>4.4590369525269326E-2</v>
      </c>
      <c r="CA186" s="98">
        <f t="shared" si="228"/>
        <v>4.0202512976837614E-2</v>
      </c>
      <c r="CB186" s="27">
        <f t="shared" si="171"/>
        <v>-6.3827147470553125E-2</v>
      </c>
      <c r="CC186" s="28">
        <f t="shared" si="183"/>
        <v>2.2337599613619897E-3</v>
      </c>
      <c r="CD186" s="242" t="s">
        <v>107</v>
      </c>
      <c r="CE186" s="29">
        <f t="shared" si="233"/>
        <v>-0.19660355855315303</v>
      </c>
      <c r="CF186" s="29">
        <f t="shared" si="233"/>
        <v>0.90315981127273448</v>
      </c>
      <c r="CG186" s="29">
        <f t="shared" si="233"/>
        <v>11.874307337209606</v>
      </c>
      <c r="CH186" s="29">
        <f t="shared" si="233"/>
        <v>-6.2704866411298781</v>
      </c>
      <c r="CI186" s="29">
        <f t="shared" si="233"/>
        <v>13.086199729424402</v>
      </c>
      <c r="CJ186" s="29">
        <f t="shared" si="233"/>
        <v>-15.134143284249932</v>
      </c>
      <c r="CK186" s="99">
        <f t="shared" si="233"/>
        <v>-0.43878565484317122</v>
      </c>
      <c r="CL186" s="29">
        <f t="shared" si="211"/>
        <v>-10.402966044739074</v>
      </c>
      <c r="CM186" s="560">
        <f t="shared" si="179"/>
        <v>6.6060907431915119</v>
      </c>
      <c r="CN186" s="261">
        <f t="shared" si="234"/>
        <v>0</v>
      </c>
      <c r="CO186" s="27">
        <f t="shared" si="234"/>
        <v>8.3333333333333329E-2</v>
      </c>
      <c r="CP186" s="27">
        <f t="shared" si="234"/>
        <v>6.6666666666666666E-2</v>
      </c>
      <c r="CQ186" s="27">
        <f t="shared" si="234"/>
        <v>0.375</v>
      </c>
      <c r="CR186" s="27">
        <f t="shared" si="234"/>
        <v>0.15384615384615385</v>
      </c>
      <c r="CS186" s="98">
        <f t="shared" si="229"/>
        <v>7.6923076923076927E-2</v>
      </c>
      <c r="CT186" s="98">
        <f t="shared" si="229"/>
        <v>0.14285714285714285</v>
      </c>
      <c r="CU186" s="28">
        <f t="shared" si="184"/>
        <v>0.16666666666666666</v>
      </c>
      <c r="CV186" s="267">
        <f t="shared" si="230"/>
        <v>0</v>
      </c>
      <c r="CW186" s="98">
        <f t="shared" si="230"/>
        <v>0</v>
      </c>
      <c r="CX186" s="28">
        <f t="shared" si="185"/>
        <v>0</v>
      </c>
      <c r="CY186" s="267">
        <f t="shared" si="231"/>
        <v>0.15384615384615385</v>
      </c>
      <c r="CZ186" s="98">
        <f t="shared" si="231"/>
        <v>0.2857142857142857</v>
      </c>
      <c r="DA186" s="28">
        <f t="shared" si="186"/>
        <v>0.5</v>
      </c>
      <c r="DB186" s="267">
        <f t="shared" si="232"/>
        <v>0.23076923076923078</v>
      </c>
      <c r="DC186" s="27">
        <f t="shared" si="232"/>
        <v>0.42857142857142855</v>
      </c>
      <c r="DD186" s="28">
        <f t="shared" si="187"/>
        <v>0.66666666666666663</v>
      </c>
      <c r="DE186" s="159"/>
      <c r="DF186" s="159">
        <f t="shared" si="189"/>
        <v>-0.14285714285714285</v>
      </c>
      <c r="DG186" s="261"/>
      <c r="DH186" s="28"/>
      <c r="DI186" s="26"/>
      <c r="DJ186" s="171" t="s">
        <v>192</v>
      </c>
      <c r="DK186" s="187"/>
      <c r="DL186" s="165" t="s">
        <v>192</v>
      </c>
      <c r="DM186" s="165"/>
      <c r="DN186" s="171" t="s">
        <v>192</v>
      </c>
      <c r="DO186" s="187"/>
      <c r="DP186" s="165" t="s">
        <v>192</v>
      </c>
      <c r="DQ186" s="165"/>
      <c r="DR186" s="171" t="s">
        <v>192</v>
      </c>
      <c r="DS186" s="187"/>
      <c r="DT186" s="165" t="s">
        <v>192</v>
      </c>
      <c r="DU186" s="165"/>
      <c r="DV186" s="171" t="s">
        <v>192</v>
      </c>
    </row>
    <row r="187" spans="1:126" s="11" customFormat="1" ht="14.25" customHeight="1" x14ac:dyDescent="0.25">
      <c r="A187" s="328">
        <v>92</v>
      </c>
      <c r="B187" s="35" t="s">
        <v>46</v>
      </c>
      <c r="C187" s="36"/>
      <c r="D187" s="37"/>
      <c r="E187" s="37"/>
      <c r="F187" s="37">
        <v>0</v>
      </c>
      <c r="G187" s="37"/>
      <c r="H187" s="76">
        <v>21</v>
      </c>
      <c r="I187" s="37">
        <v>20</v>
      </c>
      <c r="J187" s="38">
        <v>21</v>
      </c>
      <c r="K187" s="239">
        <v>0</v>
      </c>
      <c r="L187" s="37">
        <v>3</v>
      </c>
      <c r="M187" s="38">
        <v>0</v>
      </c>
      <c r="N187" s="195"/>
      <c r="O187" s="37"/>
      <c r="P187" s="37"/>
      <c r="Q187" s="37">
        <v>90</v>
      </c>
      <c r="R187" s="37"/>
      <c r="S187" s="76">
        <v>67</v>
      </c>
      <c r="T187" s="37">
        <v>196</v>
      </c>
      <c r="U187" s="38">
        <v>44</v>
      </c>
      <c r="V187" s="195"/>
      <c r="W187" s="37"/>
      <c r="X187" s="37"/>
      <c r="Y187" s="37"/>
      <c r="Z187" s="37"/>
      <c r="AA187" s="37">
        <v>8</v>
      </c>
      <c r="AB187" s="37"/>
      <c r="AC187" s="76">
        <v>3</v>
      </c>
      <c r="AD187" s="37">
        <v>30</v>
      </c>
      <c r="AE187" s="38">
        <v>7</v>
      </c>
      <c r="AF187" s="239">
        <v>25</v>
      </c>
      <c r="AG187" s="37">
        <v>1</v>
      </c>
      <c r="AH187" s="38">
        <v>4</v>
      </c>
      <c r="AI187" s="239">
        <v>20</v>
      </c>
      <c r="AJ187" s="37">
        <v>35</v>
      </c>
      <c r="AK187" s="38">
        <v>3</v>
      </c>
      <c r="AL187" s="248"/>
      <c r="AM187" s="39"/>
      <c r="AN187" s="39"/>
      <c r="AO187" s="39"/>
      <c r="AP187" s="39"/>
      <c r="AQ187" s="39">
        <v>64.015002760371317</v>
      </c>
      <c r="AR187" s="78"/>
      <c r="AS187" s="39">
        <v>80.278427555904642</v>
      </c>
      <c r="AT187" s="39">
        <v>71.59</v>
      </c>
      <c r="AU187" s="587">
        <v>68.13</v>
      </c>
      <c r="AV187" s="252"/>
      <c r="AW187" s="226"/>
      <c r="AX187" s="226"/>
      <c r="AY187" s="226"/>
      <c r="AZ187" s="226"/>
      <c r="BA187" s="226">
        <v>150870.52720246327</v>
      </c>
      <c r="BB187" s="108"/>
      <c r="BC187" s="226">
        <v>179751.39583724624</v>
      </c>
      <c r="BD187" s="226">
        <v>137023.17000000001</v>
      </c>
      <c r="BE187" s="567">
        <v>87863</v>
      </c>
      <c r="BF187" s="252"/>
      <c r="BG187" s="226"/>
      <c r="BH187" s="226"/>
      <c r="BI187" s="226"/>
      <c r="BJ187" s="226"/>
      <c r="BK187" s="226">
        <v>31959.820945811352</v>
      </c>
      <c r="BL187" s="226"/>
      <c r="BM187" s="108">
        <v>20062.492529922994</v>
      </c>
      <c r="BN187" s="226">
        <v>3942.83</v>
      </c>
      <c r="BO187" s="567">
        <v>3349</v>
      </c>
      <c r="BP187" s="257">
        <v>52077.108269161814</v>
      </c>
      <c r="BQ187" s="226">
        <v>49978.57</v>
      </c>
      <c r="BR187" s="567">
        <v>32986</v>
      </c>
      <c r="BS187" s="549">
        <f t="shared" si="182"/>
        <v>-0.33999712276681787</v>
      </c>
      <c r="BT187" s="263"/>
      <c r="BU187" s="41"/>
      <c r="BV187" s="41"/>
      <c r="BW187" s="41"/>
      <c r="BX187" s="41"/>
      <c r="BY187" s="41">
        <f t="shared" si="176"/>
        <v>0.2118360791761689</v>
      </c>
      <c r="BZ187" s="41"/>
      <c r="CA187" s="103">
        <f t="shared" si="228"/>
        <v>0.11161244360009499</v>
      </c>
      <c r="CB187" s="41">
        <f t="shared" si="171"/>
        <v>2.8774914490739045E-2</v>
      </c>
      <c r="CC187" s="42">
        <f t="shared" si="183"/>
        <v>3.8116158109784554E-2</v>
      </c>
      <c r="CD187" s="195" t="s">
        <v>107</v>
      </c>
      <c r="CE187" s="43"/>
      <c r="CF187" s="43"/>
      <c r="CG187" s="43"/>
      <c r="CH187" s="43"/>
      <c r="CI187" s="43"/>
      <c r="CJ187" s="43"/>
      <c r="CK187" s="110"/>
      <c r="CL187" s="43">
        <f t="shared" si="211"/>
        <v>-8.2837529109355952</v>
      </c>
      <c r="CM187" s="562">
        <f t="shared" si="179"/>
        <v>0.93412436190455084</v>
      </c>
      <c r="CN187" s="263"/>
      <c r="CO187" s="41"/>
      <c r="CP187" s="41"/>
      <c r="CQ187" s="41">
        <f>AA187/Q187</f>
        <v>8.8888888888888892E-2</v>
      </c>
      <c r="CR187" s="41"/>
      <c r="CS187" s="103">
        <f t="shared" si="229"/>
        <v>4.4776119402985072E-2</v>
      </c>
      <c r="CT187" s="103">
        <f t="shared" si="229"/>
        <v>0.15306122448979592</v>
      </c>
      <c r="CU187" s="42">
        <f t="shared" si="184"/>
        <v>0.15909090909090909</v>
      </c>
      <c r="CV187" s="269">
        <f t="shared" si="230"/>
        <v>0.37313432835820898</v>
      </c>
      <c r="CW187" s="103">
        <f t="shared" si="230"/>
        <v>5.1020408163265302E-3</v>
      </c>
      <c r="CX187" s="42">
        <f t="shared" si="185"/>
        <v>9.0909090909090912E-2</v>
      </c>
      <c r="CY187" s="269">
        <f t="shared" si="231"/>
        <v>0.29850746268656714</v>
      </c>
      <c r="CZ187" s="103">
        <f t="shared" si="231"/>
        <v>0.17857142857142858</v>
      </c>
      <c r="DA187" s="42">
        <f t="shared" si="186"/>
        <v>6.8181818181818177E-2</v>
      </c>
      <c r="DB187" s="269">
        <f t="shared" si="232"/>
        <v>0.71641791044776115</v>
      </c>
      <c r="DC187" s="41">
        <f t="shared" si="232"/>
        <v>0.33673469387755101</v>
      </c>
      <c r="DD187" s="42">
        <f t="shared" si="187"/>
        <v>0.31818181818181818</v>
      </c>
      <c r="DE187" s="549">
        <f t="shared" si="188"/>
        <v>-4.8330772454253497E-2</v>
      </c>
      <c r="DF187" s="549">
        <f t="shared" si="189"/>
        <v>-0.77551020408163263</v>
      </c>
      <c r="DG187" s="263"/>
      <c r="DH187" s="42" t="s">
        <v>192</v>
      </c>
      <c r="DI187" s="140"/>
      <c r="DJ187" s="173"/>
      <c r="DK187" s="189"/>
      <c r="DL187" s="94" t="s">
        <v>192</v>
      </c>
      <c r="DM187" s="94"/>
      <c r="DN187" s="173" t="s">
        <v>192</v>
      </c>
      <c r="DO187" s="189"/>
      <c r="DP187" s="94" t="s">
        <v>192</v>
      </c>
      <c r="DQ187" s="94"/>
      <c r="DR187" s="173" t="s">
        <v>192</v>
      </c>
      <c r="DS187" s="189"/>
      <c r="DT187" s="94" t="s">
        <v>192</v>
      </c>
      <c r="DU187" s="94" t="s">
        <v>192</v>
      </c>
      <c r="DV187" s="173"/>
    </row>
    <row r="188" spans="1:126" s="6" customFormat="1" x14ac:dyDescent="0.25">
      <c r="A188" s="327">
        <v>93</v>
      </c>
      <c r="B188" s="14" t="s">
        <v>206</v>
      </c>
      <c r="C188" s="2">
        <v>28</v>
      </c>
      <c r="D188" s="3">
        <v>28</v>
      </c>
      <c r="E188" s="3">
        <v>28</v>
      </c>
      <c r="F188" s="3">
        <v>29</v>
      </c>
      <c r="G188" s="3">
        <v>27</v>
      </c>
      <c r="H188" s="75">
        <v>30</v>
      </c>
      <c r="I188" s="3"/>
      <c r="J188" s="4">
        <v>31</v>
      </c>
      <c r="K188" s="238">
        <v>0</v>
      </c>
      <c r="L188" s="3"/>
      <c r="M188" s="4">
        <v>58</v>
      </c>
      <c r="N188" s="194">
        <v>220</v>
      </c>
      <c r="O188" s="3">
        <v>174</v>
      </c>
      <c r="P188" s="3">
        <v>236</v>
      </c>
      <c r="Q188" s="3">
        <v>1875</v>
      </c>
      <c r="R188" s="3">
        <v>555</v>
      </c>
      <c r="S188" s="75">
        <v>120</v>
      </c>
      <c r="T188" s="3"/>
      <c r="U188" s="4">
        <v>13</v>
      </c>
      <c r="V188" s="194">
        <v>18</v>
      </c>
      <c r="W188" s="3">
        <v>12</v>
      </c>
      <c r="X188" s="3">
        <v>8</v>
      </c>
      <c r="Y188" s="3">
        <v>9</v>
      </c>
      <c r="Z188" s="3">
        <v>7</v>
      </c>
      <c r="AA188" s="3">
        <v>10</v>
      </c>
      <c r="AB188" s="3">
        <v>7</v>
      </c>
      <c r="AC188" s="75">
        <v>13</v>
      </c>
      <c r="AD188" s="3"/>
      <c r="AE188" s="4">
        <v>0</v>
      </c>
      <c r="AF188" s="238">
        <v>0</v>
      </c>
      <c r="AG188" s="3"/>
      <c r="AH188" s="4">
        <v>0</v>
      </c>
      <c r="AI188" s="238">
        <v>56</v>
      </c>
      <c r="AJ188" s="3"/>
      <c r="AK188" s="4">
        <v>0</v>
      </c>
      <c r="AL188" s="247">
        <v>26.095469007006223</v>
      </c>
      <c r="AM188" s="30">
        <v>34.262753200038702</v>
      </c>
      <c r="AN188" s="30">
        <v>42.629239446559779</v>
      </c>
      <c r="AO188" s="30">
        <v>44.649717417658408</v>
      </c>
      <c r="AP188" s="30">
        <v>44.649717417658408</v>
      </c>
      <c r="AQ188" s="30">
        <v>43.013414835430645</v>
      </c>
      <c r="AR188" s="79">
        <v>43.013414835430645</v>
      </c>
      <c r="AS188" s="30">
        <v>43.013414835430645</v>
      </c>
      <c r="AT188" s="30"/>
      <c r="AU188" s="584">
        <v>45.49</v>
      </c>
      <c r="AV188" s="251">
        <v>218689.70580702444</v>
      </c>
      <c r="AW188" s="16">
        <v>227067.57502803058</v>
      </c>
      <c r="AX188" s="16">
        <v>282588.03307892388</v>
      </c>
      <c r="AY188" s="16">
        <v>386608.49966704799</v>
      </c>
      <c r="AZ188" s="16">
        <v>404469.80950592202</v>
      </c>
      <c r="BA188" s="16">
        <v>362357.07252662192</v>
      </c>
      <c r="BB188" s="117">
        <v>392514.84055298491</v>
      </c>
      <c r="BC188" s="16">
        <v>394613.57647366833</v>
      </c>
      <c r="BD188" s="16"/>
      <c r="BE188" s="578">
        <v>1012052.04</v>
      </c>
      <c r="BF188" s="251"/>
      <c r="BG188" s="16"/>
      <c r="BH188" s="16">
        <v>7102.9760786791194</v>
      </c>
      <c r="BI188" s="16">
        <v>38114.467191421791</v>
      </c>
      <c r="BJ188" s="16">
        <v>47663.359912578759</v>
      </c>
      <c r="BK188" s="16">
        <v>128849.57968366714</v>
      </c>
      <c r="BL188" s="16">
        <v>27290.681327937804</v>
      </c>
      <c r="BM188" s="117">
        <v>117132.23032310573</v>
      </c>
      <c r="BN188" s="16"/>
      <c r="BO188" s="578">
        <v>264769.05</v>
      </c>
      <c r="BP188" s="256">
        <v>147288.57547765807</v>
      </c>
      <c r="BQ188" s="16"/>
      <c r="BR188" s="578">
        <v>318836.68</v>
      </c>
      <c r="BS188" s="571"/>
      <c r="BT188" s="262">
        <f t="shared" si="213"/>
        <v>0</v>
      </c>
      <c r="BU188" s="32">
        <f>BG188/AW188</f>
        <v>0</v>
      </c>
      <c r="BV188" s="32">
        <f t="shared" si="214"/>
        <v>2.5135445408954498E-2</v>
      </c>
      <c r="BW188" s="32">
        <f t="shared" si="215"/>
        <v>9.8586728497294912E-2</v>
      </c>
      <c r="BX188" s="32">
        <f t="shared" si="216"/>
        <v>0.11784157628674853</v>
      </c>
      <c r="BY188" s="32">
        <f t="shared" si="176"/>
        <v>0.35558731829140916</v>
      </c>
      <c r="BZ188" s="32">
        <f t="shared" ref="BZ188:BZ194" si="240">BL188/BB188</f>
        <v>6.9527769420106508E-2</v>
      </c>
      <c r="CA188" s="118">
        <f t="shared" si="228"/>
        <v>0.29682767473389676</v>
      </c>
      <c r="CB188" s="32"/>
      <c r="CC188" s="33">
        <f t="shared" si="183"/>
        <v>0.26161604298529945</v>
      </c>
      <c r="CD188" s="194" t="s">
        <v>107</v>
      </c>
      <c r="CE188" s="34">
        <f t="shared" ref="CE188:CK188" si="241">(BU188-BT188)*100</f>
        <v>0</v>
      </c>
      <c r="CF188" s="34">
        <f t="shared" si="241"/>
        <v>2.5135445408954498</v>
      </c>
      <c r="CG188" s="34">
        <f t="shared" si="241"/>
        <v>7.3451283088340409</v>
      </c>
      <c r="CH188" s="34">
        <f t="shared" si="241"/>
        <v>1.925484778945362</v>
      </c>
      <c r="CI188" s="34">
        <f t="shared" si="241"/>
        <v>23.774574200466063</v>
      </c>
      <c r="CJ188" s="34">
        <f t="shared" si="241"/>
        <v>-28.605954887130263</v>
      </c>
      <c r="CK188" s="119">
        <f t="shared" si="241"/>
        <v>22.729990531379023</v>
      </c>
      <c r="CL188" s="34"/>
      <c r="CM188" s="561">
        <f t="shared" si="179"/>
        <v>26.161604298529944</v>
      </c>
      <c r="CN188" s="262">
        <f>X188/N188</f>
        <v>3.6363636363636362E-2</v>
      </c>
      <c r="CO188" s="32">
        <f>Y188/O188</f>
        <v>5.1724137931034482E-2</v>
      </c>
      <c r="CP188" s="32">
        <f>Z188/P188</f>
        <v>2.9661016949152543E-2</v>
      </c>
      <c r="CQ188" s="32">
        <f>AA188/Q188</f>
        <v>5.3333333333333332E-3</v>
      </c>
      <c r="CR188" s="32">
        <f t="shared" ref="CR188:CS190" si="242">AB188/R188</f>
        <v>1.2612612612612612E-2</v>
      </c>
      <c r="CS188" s="118">
        <f t="shared" si="242"/>
        <v>0.10833333333333334</v>
      </c>
      <c r="CT188" s="32"/>
      <c r="CU188" s="33">
        <f t="shared" si="184"/>
        <v>0</v>
      </c>
      <c r="CV188" s="268">
        <f>AF188/S188</f>
        <v>0</v>
      </c>
      <c r="CW188" s="32"/>
      <c r="CX188" s="33">
        <f t="shared" si="185"/>
        <v>0</v>
      </c>
      <c r="CY188" s="268">
        <f>AI188/S188</f>
        <v>0.46666666666666667</v>
      </c>
      <c r="CZ188" s="32"/>
      <c r="DA188" s="33">
        <f t="shared" si="186"/>
        <v>0</v>
      </c>
      <c r="DB188" s="268">
        <f>(AC188+AF188+AI188)/S188</f>
        <v>0.57499999999999996</v>
      </c>
      <c r="DC188" s="32"/>
      <c r="DD188" s="33">
        <f t="shared" si="187"/>
        <v>0</v>
      </c>
      <c r="DE188" s="548"/>
      <c r="DF188" s="548"/>
      <c r="DG188" s="262"/>
      <c r="DH188" s="33"/>
      <c r="DI188" s="31" t="s">
        <v>192</v>
      </c>
      <c r="DJ188" s="172"/>
      <c r="DK188" s="188"/>
      <c r="DL188" s="95" t="s">
        <v>192</v>
      </c>
      <c r="DM188" s="95"/>
      <c r="DN188" s="172" t="s">
        <v>192</v>
      </c>
      <c r="DO188" s="188"/>
      <c r="DP188" s="95"/>
      <c r="DQ188" s="95"/>
      <c r="DR188" s="172"/>
      <c r="DS188" s="188"/>
      <c r="DT188" s="95" t="s">
        <v>192</v>
      </c>
      <c r="DU188" s="95"/>
      <c r="DV188" s="172" t="s">
        <v>192</v>
      </c>
    </row>
    <row r="189" spans="1:126" s="11" customFormat="1" x14ac:dyDescent="0.25">
      <c r="A189" s="10"/>
      <c r="B189" s="35" t="s">
        <v>170</v>
      </c>
      <c r="C189" s="36"/>
      <c r="D189" s="37"/>
      <c r="E189" s="37"/>
      <c r="F189" s="37">
        <v>0</v>
      </c>
      <c r="G189" s="37">
        <v>0</v>
      </c>
      <c r="H189" s="76">
        <v>0</v>
      </c>
      <c r="I189" s="37"/>
      <c r="J189" s="38"/>
      <c r="K189" s="239">
        <v>10</v>
      </c>
      <c r="L189" s="37"/>
      <c r="M189" s="38"/>
      <c r="N189" s="195"/>
      <c r="O189" s="37"/>
      <c r="P189" s="37"/>
      <c r="Q189" s="37">
        <v>18</v>
      </c>
      <c r="R189" s="37">
        <v>24</v>
      </c>
      <c r="S189" s="76">
        <v>25</v>
      </c>
      <c r="T189" s="37"/>
      <c r="U189" s="38"/>
      <c r="V189" s="195"/>
      <c r="W189" s="37"/>
      <c r="X189" s="37"/>
      <c r="Y189" s="37"/>
      <c r="Z189" s="37"/>
      <c r="AA189" s="37">
        <v>0</v>
      </c>
      <c r="AB189" s="37">
        <v>0</v>
      </c>
      <c r="AC189" s="76">
        <v>0</v>
      </c>
      <c r="AD189" s="37"/>
      <c r="AE189" s="38"/>
      <c r="AF189" s="239">
        <v>0</v>
      </c>
      <c r="AG189" s="37"/>
      <c r="AH189" s="38"/>
      <c r="AI189" s="239">
        <v>0</v>
      </c>
      <c r="AJ189" s="37"/>
      <c r="AK189" s="38"/>
      <c r="AL189" s="248"/>
      <c r="AM189" s="37"/>
      <c r="AN189" s="39"/>
      <c r="AO189" s="39"/>
      <c r="AP189" s="39"/>
      <c r="AQ189" s="39">
        <v>47.011684623308916</v>
      </c>
      <c r="AR189" s="78">
        <v>47.011684623308916</v>
      </c>
      <c r="AS189" s="39">
        <v>47.011684623308916</v>
      </c>
      <c r="AT189" s="39"/>
      <c r="AU189" s="587"/>
      <c r="AV189" s="252"/>
      <c r="AW189" s="226"/>
      <c r="AX189" s="226"/>
      <c r="AY189" s="226"/>
      <c r="AZ189" s="226"/>
      <c r="BA189" s="226">
        <v>22752.559746387331</v>
      </c>
      <c r="BB189" s="108">
        <v>30300.382467942698</v>
      </c>
      <c r="BC189" s="226">
        <v>31594.712039202965</v>
      </c>
      <c r="BD189" s="226"/>
      <c r="BE189" s="567"/>
      <c r="BF189" s="252"/>
      <c r="BG189" s="226"/>
      <c r="BH189" s="226"/>
      <c r="BI189" s="226"/>
      <c r="BJ189" s="226"/>
      <c r="BK189" s="226">
        <v>4738.362331460834</v>
      </c>
      <c r="BL189" s="226">
        <v>5958.8021695949365</v>
      </c>
      <c r="BM189" s="108">
        <v>6956.3775960296189</v>
      </c>
      <c r="BN189" s="226"/>
      <c r="BO189" s="567"/>
      <c r="BP189" s="257">
        <v>14398.16791025663</v>
      </c>
      <c r="BQ189" s="226"/>
      <c r="BR189" s="567"/>
      <c r="BS189" s="572"/>
      <c r="BT189" s="263"/>
      <c r="BU189" s="41"/>
      <c r="BV189" s="41"/>
      <c r="BW189" s="41"/>
      <c r="BX189" s="41"/>
      <c r="BY189" s="41">
        <f t="shared" si="176"/>
        <v>0.20825623069567786</v>
      </c>
      <c r="BZ189" s="41">
        <f t="shared" si="240"/>
        <v>0.19665765525894766</v>
      </c>
      <c r="CA189" s="103">
        <f t="shared" si="228"/>
        <v>0.22017537578434301</v>
      </c>
      <c r="CB189" s="41"/>
      <c r="CC189" s="42"/>
      <c r="CD189" s="195"/>
      <c r="CE189" s="43"/>
      <c r="CF189" s="43"/>
      <c r="CG189" s="43"/>
      <c r="CH189" s="43"/>
      <c r="CI189" s="43"/>
      <c r="CJ189" s="43">
        <f>(BZ189-BY189)*100</f>
        <v>-1.1598575436730207</v>
      </c>
      <c r="CK189" s="110">
        <f>(CA189-BZ189)*100</f>
        <v>2.3517720525395358</v>
      </c>
      <c r="CL189" s="43"/>
      <c r="CM189" s="562">
        <f t="shared" si="179"/>
        <v>0</v>
      </c>
      <c r="CN189" s="263"/>
      <c r="CO189" s="41"/>
      <c r="CP189" s="41"/>
      <c r="CQ189" s="41">
        <f>AA189/Q189</f>
        <v>0</v>
      </c>
      <c r="CR189" s="41">
        <f t="shared" si="242"/>
        <v>0</v>
      </c>
      <c r="CS189" s="103">
        <f t="shared" si="242"/>
        <v>0</v>
      </c>
      <c r="CT189" s="41"/>
      <c r="CU189" s="42"/>
      <c r="CV189" s="269">
        <f>AF189/S189</f>
        <v>0</v>
      </c>
      <c r="CW189" s="41"/>
      <c r="CX189" s="42"/>
      <c r="CY189" s="269">
        <f>AI189/S189</f>
        <v>0</v>
      </c>
      <c r="CZ189" s="41"/>
      <c r="DA189" s="42"/>
      <c r="DB189" s="269">
        <f>(AC189+AF189+AI189)/S189</f>
        <v>0</v>
      </c>
      <c r="DC189" s="41"/>
      <c r="DD189" s="42"/>
      <c r="DE189" s="549"/>
      <c r="DF189" s="549"/>
      <c r="DG189" s="263"/>
      <c r="DH189" s="42"/>
      <c r="DI189" s="140" t="s">
        <v>192</v>
      </c>
      <c r="DJ189" s="173"/>
      <c r="DK189" s="189" t="s">
        <v>192</v>
      </c>
      <c r="DL189" s="94"/>
      <c r="DM189" s="94"/>
      <c r="DN189" s="173" t="s">
        <v>192</v>
      </c>
      <c r="DO189" s="189"/>
      <c r="DP189" s="94"/>
      <c r="DQ189" s="94"/>
      <c r="DR189" s="173"/>
      <c r="DS189" s="189"/>
      <c r="DT189" s="94"/>
      <c r="DU189" s="94"/>
      <c r="DV189" s="173"/>
    </row>
    <row r="190" spans="1:126" s="8" customFormat="1" x14ac:dyDescent="0.25">
      <c r="A190" s="7"/>
      <c r="B190" s="21" t="s">
        <v>171</v>
      </c>
      <c r="C190" s="22"/>
      <c r="D190" s="23"/>
      <c r="E190" s="23"/>
      <c r="F190" s="23"/>
      <c r="G190" s="23">
        <v>1</v>
      </c>
      <c r="H190" s="51">
        <v>0</v>
      </c>
      <c r="I190" s="23"/>
      <c r="J190" s="24"/>
      <c r="K190" s="237">
        <v>1</v>
      </c>
      <c r="L190" s="23"/>
      <c r="M190" s="24"/>
      <c r="N190" s="242"/>
      <c r="O190" s="23"/>
      <c r="P190" s="23"/>
      <c r="Q190" s="23"/>
      <c r="R190" s="23">
        <v>10</v>
      </c>
      <c r="S190" s="51">
        <v>10</v>
      </c>
      <c r="T190" s="23"/>
      <c r="U190" s="24"/>
      <c r="V190" s="242"/>
      <c r="W190" s="23"/>
      <c r="X190" s="23"/>
      <c r="Y190" s="23"/>
      <c r="Z190" s="23"/>
      <c r="AA190" s="23"/>
      <c r="AB190" s="23">
        <v>0</v>
      </c>
      <c r="AC190" s="51">
        <v>0</v>
      </c>
      <c r="AD190" s="23"/>
      <c r="AE190" s="24"/>
      <c r="AF190" s="237">
        <v>0</v>
      </c>
      <c r="AG190" s="23"/>
      <c r="AH190" s="24"/>
      <c r="AI190" s="237">
        <v>0</v>
      </c>
      <c r="AJ190" s="23"/>
      <c r="AK190" s="24"/>
      <c r="AL190" s="246"/>
      <c r="AM190" s="23"/>
      <c r="AN190" s="50"/>
      <c r="AO190" s="50"/>
      <c r="AP190" s="50"/>
      <c r="AQ190" s="50"/>
      <c r="AR190" s="80"/>
      <c r="AS190" s="50">
        <v>40.409559421972553</v>
      </c>
      <c r="AT190" s="50"/>
      <c r="AU190" s="583"/>
      <c r="AV190" s="250"/>
      <c r="AW190" s="25"/>
      <c r="AX190" s="25"/>
      <c r="AY190" s="25"/>
      <c r="AZ190" s="25"/>
      <c r="BA190" s="25"/>
      <c r="BB190" s="97">
        <v>7305.0665619433012</v>
      </c>
      <c r="BC190" s="25">
        <v>7907.368199384181</v>
      </c>
      <c r="BD190" s="25"/>
      <c r="BE190" s="568"/>
      <c r="BF190" s="250"/>
      <c r="BG190" s="25"/>
      <c r="BH190" s="25"/>
      <c r="BI190" s="25"/>
      <c r="BJ190" s="25"/>
      <c r="BK190" s="25"/>
      <c r="BL190" s="25">
        <v>4251.0287363190873</v>
      </c>
      <c r="BM190" s="97">
        <v>2814.1416383515175</v>
      </c>
      <c r="BN190" s="25"/>
      <c r="BO190" s="568"/>
      <c r="BP190" s="221">
        <v>5690.1639717474573</v>
      </c>
      <c r="BQ190" s="25"/>
      <c r="BR190" s="568"/>
      <c r="BS190" s="573"/>
      <c r="BT190" s="261"/>
      <c r="BU190" s="27"/>
      <c r="BV190" s="27"/>
      <c r="BW190" s="27"/>
      <c r="BX190" s="27"/>
      <c r="BY190" s="27"/>
      <c r="BZ190" s="27">
        <f t="shared" si="240"/>
        <v>0.58192881615417125</v>
      </c>
      <c r="CA190" s="98">
        <f t="shared" si="228"/>
        <v>0.35588852920377229</v>
      </c>
      <c r="CB190" s="27"/>
      <c r="CC190" s="28"/>
      <c r="CD190" s="242"/>
      <c r="CE190" s="29"/>
      <c r="CF190" s="29"/>
      <c r="CG190" s="29"/>
      <c r="CH190" s="29"/>
      <c r="CI190" s="29"/>
      <c r="CJ190" s="29"/>
      <c r="CK190" s="99">
        <f>(CA190-BZ190)*100</f>
        <v>-22.604028695039897</v>
      </c>
      <c r="CL190" s="29"/>
      <c r="CM190" s="560">
        <f>(CC190-CB190)*100</f>
        <v>0</v>
      </c>
      <c r="CN190" s="261"/>
      <c r="CO190" s="27"/>
      <c r="CP190" s="27"/>
      <c r="CQ190" s="27"/>
      <c r="CR190" s="27">
        <f t="shared" si="242"/>
        <v>0</v>
      </c>
      <c r="CS190" s="98">
        <f t="shared" si="242"/>
        <v>0</v>
      </c>
      <c r="CT190" s="27"/>
      <c r="CU190" s="28"/>
      <c r="CV190" s="267">
        <f>AF190/S190</f>
        <v>0</v>
      </c>
      <c r="CW190" s="27"/>
      <c r="CX190" s="28"/>
      <c r="CY190" s="267">
        <f>AI190/S190</f>
        <v>0</v>
      </c>
      <c r="CZ190" s="27"/>
      <c r="DA190" s="28"/>
      <c r="DB190" s="267">
        <f>(AC190+AF190+AI190)/S190</f>
        <v>0</v>
      </c>
      <c r="DC190" s="27"/>
      <c r="DD190" s="28"/>
      <c r="DE190" s="159"/>
      <c r="DF190" s="159"/>
      <c r="DG190" s="261"/>
      <c r="DH190" s="28"/>
      <c r="DI190" s="26"/>
      <c r="DJ190" s="171" t="s">
        <v>192</v>
      </c>
      <c r="DK190" s="187"/>
      <c r="DL190" s="165" t="s">
        <v>192</v>
      </c>
      <c r="DM190" s="165"/>
      <c r="DN190" s="171" t="s">
        <v>192</v>
      </c>
      <c r="DO190" s="187"/>
      <c r="DP190" s="165"/>
      <c r="DQ190" s="165"/>
      <c r="DR190" s="171"/>
      <c r="DS190" s="187"/>
      <c r="DT190" s="165"/>
      <c r="DU190" s="165"/>
      <c r="DV190" s="171"/>
    </row>
    <row r="191" spans="1:126" s="11" customFormat="1" x14ac:dyDescent="0.25">
      <c r="A191" s="10"/>
      <c r="B191" s="35" t="s">
        <v>172</v>
      </c>
      <c r="C191" s="36"/>
      <c r="D191" s="37"/>
      <c r="E191" s="37"/>
      <c r="F191" s="37"/>
      <c r="G191" s="37">
        <v>3</v>
      </c>
      <c r="H191" s="76"/>
      <c r="I191" s="37"/>
      <c r="J191" s="38"/>
      <c r="K191" s="239"/>
      <c r="L191" s="37"/>
      <c r="M191" s="38"/>
      <c r="N191" s="195"/>
      <c r="O191" s="37"/>
      <c r="P191" s="37"/>
      <c r="Q191" s="37"/>
      <c r="R191" s="37">
        <v>7</v>
      </c>
      <c r="S191" s="76"/>
      <c r="T191" s="37"/>
      <c r="U191" s="38"/>
      <c r="V191" s="195"/>
      <c r="W191" s="37"/>
      <c r="X191" s="37"/>
      <c r="Y191" s="37"/>
      <c r="Z191" s="37"/>
      <c r="AA191" s="37"/>
      <c r="AB191" s="37">
        <v>0</v>
      </c>
      <c r="AC191" s="76"/>
      <c r="AD191" s="37"/>
      <c r="AE191" s="38"/>
      <c r="AF191" s="239"/>
      <c r="AG191" s="37"/>
      <c r="AH191" s="38"/>
      <c r="AI191" s="239"/>
      <c r="AJ191" s="37"/>
      <c r="AK191" s="38"/>
      <c r="AL191" s="248"/>
      <c r="AM191" s="37"/>
      <c r="AN191" s="39"/>
      <c r="AO191" s="39"/>
      <c r="AP191" s="39"/>
      <c r="AQ191" s="39"/>
      <c r="AR191" s="78" t="s">
        <v>335</v>
      </c>
      <c r="AS191" s="39"/>
      <c r="AT191" s="39"/>
      <c r="AU191" s="587"/>
      <c r="AV191" s="252"/>
      <c r="AW191" s="226"/>
      <c r="AX191" s="226"/>
      <c r="AY191" s="226"/>
      <c r="AZ191" s="226"/>
      <c r="BA191" s="226"/>
      <c r="BB191" s="108">
        <v>3387.1321164933606</v>
      </c>
      <c r="BC191" s="226"/>
      <c r="BD191" s="226"/>
      <c r="BE191" s="567"/>
      <c r="BF191" s="252"/>
      <c r="BG191" s="226"/>
      <c r="BH191" s="226"/>
      <c r="BI191" s="226"/>
      <c r="BJ191" s="226"/>
      <c r="BK191" s="226"/>
      <c r="BL191" s="226">
        <v>1185.9209680081503</v>
      </c>
      <c r="BM191" s="108"/>
      <c r="BN191" s="226"/>
      <c r="BO191" s="567"/>
      <c r="BP191" s="257"/>
      <c r="BQ191" s="226"/>
      <c r="BR191" s="567"/>
      <c r="BS191" s="572"/>
      <c r="BT191" s="263"/>
      <c r="BU191" s="41"/>
      <c r="BV191" s="41"/>
      <c r="BW191" s="41"/>
      <c r="BX191" s="41"/>
      <c r="BY191" s="41"/>
      <c r="BZ191" s="41">
        <f t="shared" si="240"/>
        <v>0.35012539435158313</v>
      </c>
      <c r="CA191" s="103"/>
      <c r="CB191" s="41"/>
      <c r="CC191" s="42"/>
      <c r="CD191" s="195"/>
      <c r="CE191" s="43"/>
      <c r="CF191" s="43"/>
      <c r="CG191" s="43"/>
      <c r="CH191" s="43"/>
      <c r="CI191" s="43"/>
      <c r="CJ191" s="43"/>
      <c r="CK191" s="110"/>
      <c r="CL191" s="43"/>
      <c r="CM191" s="562">
        <f t="shared" si="179"/>
        <v>0</v>
      </c>
      <c r="CN191" s="263"/>
      <c r="CO191" s="41"/>
      <c r="CP191" s="41"/>
      <c r="CQ191" s="41"/>
      <c r="CR191" s="41">
        <f t="shared" ref="CR191:CR200" si="243">AB191/R191</f>
        <v>0</v>
      </c>
      <c r="CS191" s="103"/>
      <c r="CT191" s="41"/>
      <c r="CU191" s="42"/>
      <c r="CV191" s="269"/>
      <c r="CW191" s="41"/>
      <c r="CX191" s="42"/>
      <c r="CY191" s="269"/>
      <c r="CZ191" s="41"/>
      <c r="DA191" s="42"/>
      <c r="DB191" s="269"/>
      <c r="DC191" s="41"/>
      <c r="DD191" s="42"/>
      <c r="DE191" s="549"/>
      <c r="DF191" s="549"/>
      <c r="DG191" s="263"/>
      <c r="DH191" s="42"/>
      <c r="DI191" s="140"/>
      <c r="DJ191" s="173" t="s">
        <v>192</v>
      </c>
      <c r="DK191" s="189"/>
      <c r="DL191" s="94"/>
      <c r="DM191" s="94"/>
      <c r="DN191" s="173"/>
      <c r="DO191" s="189"/>
      <c r="DP191" s="94"/>
      <c r="DQ191" s="94"/>
      <c r="DR191" s="173"/>
      <c r="DS191" s="189"/>
      <c r="DT191" s="94"/>
      <c r="DU191" s="94"/>
      <c r="DV191" s="173"/>
    </row>
    <row r="192" spans="1:126" s="19" customFormat="1" x14ac:dyDescent="0.25">
      <c r="A192" s="327">
        <v>94</v>
      </c>
      <c r="B192" s="14" t="s">
        <v>47</v>
      </c>
      <c r="C192" s="2">
        <v>8</v>
      </c>
      <c r="D192" s="3">
        <v>8</v>
      </c>
      <c r="E192" s="3">
        <v>8</v>
      </c>
      <c r="F192" s="3">
        <v>8</v>
      </c>
      <c r="G192" s="3">
        <v>8</v>
      </c>
      <c r="H192" s="75"/>
      <c r="I192" s="3">
        <v>7</v>
      </c>
      <c r="J192" s="4">
        <v>7</v>
      </c>
      <c r="K192" s="238"/>
      <c r="L192" s="3">
        <v>49</v>
      </c>
      <c r="M192" s="4">
        <v>49</v>
      </c>
      <c r="N192" s="194"/>
      <c r="O192" s="3"/>
      <c r="P192" s="3">
        <v>234</v>
      </c>
      <c r="Q192" s="3">
        <v>450</v>
      </c>
      <c r="R192" s="3">
        <v>358</v>
      </c>
      <c r="S192" s="75"/>
      <c r="T192" s="3">
        <v>875</v>
      </c>
      <c r="U192" s="4">
        <v>746</v>
      </c>
      <c r="V192" s="194">
        <v>0</v>
      </c>
      <c r="W192" s="3">
        <v>0</v>
      </c>
      <c r="X192" s="3">
        <v>0</v>
      </c>
      <c r="Y192" s="3">
        <v>0</v>
      </c>
      <c r="Z192" s="3">
        <v>0</v>
      </c>
      <c r="AA192" s="3">
        <v>20</v>
      </c>
      <c r="AB192" s="3">
        <v>11</v>
      </c>
      <c r="AC192" s="75"/>
      <c r="AD192" s="3">
        <v>9</v>
      </c>
      <c r="AE192" s="4">
        <v>15</v>
      </c>
      <c r="AF192" s="238"/>
      <c r="AG192" s="3">
        <v>84</v>
      </c>
      <c r="AH192" s="4">
        <v>60</v>
      </c>
      <c r="AI192" s="238"/>
      <c r="AJ192" s="3">
        <v>36</v>
      </c>
      <c r="AK192" s="4">
        <v>101</v>
      </c>
      <c r="AL192" s="247">
        <v>25.184831048201204</v>
      </c>
      <c r="AM192" s="30">
        <v>33.750519348210879</v>
      </c>
      <c r="AN192" s="30">
        <v>51.095326719825152</v>
      </c>
      <c r="AO192" s="30">
        <v>56.744127808037526</v>
      </c>
      <c r="AP192" s="30">
        <v>49.316736956534108</v>
      </c>
      <c r="AQ192" s="30">
        <v>57.455563713353939</v>
      </c>
      <c r="AR192" s="79">
        <v>62.037210943591674</v>
      </c>
      <c r="AS192" s="30"/>
      <c r="AT192" s="30">
        <v>61.04</v>
      </c>
      <c r="AU192" s="584">
        <v>59.86</v>
      </c>
      <c r="AV192" s="251"/>
      <c r="AW192" s="16"/>
      <c r="AX192" s="16"/>
      <c r="AY192" s="16"/>
      <c r="AZ192" s="16">
        <v>578915.31636131834</v>
      </c>
      <c r="BA192" s="16">
        <v>976507.9595449086</v>
      </c>
      <c r="BB192" s="117">
        <v>1065301.2788771833</v>
      </c>
      <c r="BC192" s="16"/>
      <c r="BD192" s="16">
        <v>1102070</v>
      </c>
      <c r="BE192" s="578">
        <v>1108497</v>
      </c>
      <c r="BF192" s="251"/>
      <c r="BG192" s="16"/>
      <c r="BH192" s="16"/>
      <c r="BI192" s="16"/>
      <c r="BJ192" s="16">
        <v>63353.367368427047</v>
      </c>
      <c r="BK192" s="16">
        <v>117876.56302468397</v>
      </c>
      <c r="BL192" s="16">
        <v>140828.737457385</v>
      </c>
      <c r="BM192" s="117"/>
      <c r="BN192" s="16">
        <v>88151</v>
      </c>
      <c r="BO192" s="578">
        <v>92680</v>
      </c>
      <c r="BP192" s="256"/>
      <c r="BQ192" s="16">
        <v>349673</v>
      </c>
      <c r="BR192" s="578">
        <v>365030</v>
      </c>
      <c r="BS192" s="571">
        <f t="shared" si="182"/>
        <v>4.3918174980624752E-2</v>
      </c>
      <c r="BT192" s="262"/>
      <c r="BU192" s="32"/>
      <c r="BV192" s="32"/>
      <c r="BW192" s="32"/>
      <c r="BX192" s="32">
        <f>BJ192/AZ192</f>
        <v>0.1094346022258052</v>
      </c>
      <c r="BY192" s="32">
        <f t="shared" si="176"/>
        <v>0.12071234225230393</v>
      </c>
      <c r="BZ192" s="32">
        <f t="shared" si="240"/>
        <v>0.13219615919903621</v>
      </c>
      <c r="CA192" s="118"/>
      <c r="CB192" s="32">
        <f t="shared" ref="CB192:CB200" si="244">BN192/BD192</f>
        <v>7.998675220267315E-2</v>
      </c>
      <c r="CC192" s="33">
        <f t="shared" si="183"/>
        <v>8.3608706203083999E-2</v>
      </c>
      <c r="CD192" s="194" t="s">
        <v>107</v>
      </c>
      <c r="CE192" s="34"/>
      <c r="CF192" s="34"/>
      <c r="CG192" s="34"/>
      <c r="CH192" s="34"/>
      <c r="CI192" s="34">
        <f>(BY192-BX192)*100</f>
        <v>1.1277740026498728</v>
      </c>
      <c r="CJ192" s="34">
        <f>(BZ192-BY192)*100</f>
        <v>1.1483816946732284</v>
      </c>
      <c r="CK192" s="119"/>
      <c r="CL192" s="34"/>
      <c r="CM192" s="561">
        <f t="shared" si="179"/>
        <v>0.36219540004108486</v>
      </c>
      <c r="CN192" s="262"/>
      <c r="CO192" s="32"/>
      <c r="CP192" s="32">
        <f>Z192/P192</f>
        <v>0</v>
      </c>
      <c r="CQ192" s="32">
        <f>AA192/Q192</f>
        <v>4.4444444444444446E-2</v>
      </c>
      <c r="CR192" s="32">
        <f t="shared" si="243"/>
        <v>3.0726256983240222E-2</v>
      </c>
      <c r="CS192" s="118"/>
      <c r="CT192" s="32">
        <f t="shared" ref="CT192:CU204" si="245">AD192/T192</f>
        <v>1.0285714285714285E-2</v>
      </c>
      <c r="CU192" s="33">
        <f t="shared" si="184"/>
        <v>2.0107238605898123E-2</v>
      </c>
      <c r="CV192" s="268"/>
      <c r="CW192" s="32">
        <f t="shared" ref="CW192:CX204" si="246">AG192/T192</f>
        <v>9.6000000000000002E-2</v>
      </c>
      <c r="CX192" s="33">
        <f t="shared" si="185"/>
        <v>8.0428954423592491E-2</v>
      </c>
      <c r="CY192" s="268"/>
      <c r="CZ192" s="32">
        <f t="shared" ref="CZ192:DA204" si="247">AJ192/T192</f>
        <v>4.1142857142857141E-2</v>
      </c>
      <c r="DA192" s="33">
        <f t="shared" si="186"/>
        <v>0.1353887399463807</v>
      </c>
      <c r="DB192" s="268"/>
      <c r="DC192" s="32">
        <f t="shared" ref="DC192:DD204" si="248">(AD192+AG192+AJ192)/T192</f>
        <v>0.14742857142857144</v>
      </c>
      <c r="DD192" s="33">
        <f t="shared" si="187"/>
        <v>0.2359249329758713</v>
      </c>
      <c r="DE192" s="548">
        <f t="shared" si="188"/>
        <v>-1.9331585845347308E-2</v>
      </c>
      <c r="DF192" s="548">
        <f t="shared" si="189"/>
        <v>-0.14742857142857144</v>
      </c>
      <c r="DG192" s="262" t="s">
        <v>192</v>
      </c>
      <c r="DH192" s="33"/>
      <c r="DI192" s="31" t="s">
        <v>192</v>
      </c>
      <c r="DJ192" s="176"/>
      <c r="DK192" s="192"/>
      <c r="DL192" s="168"/>
      <c r="DM192" s="168"/>
      <c r="DN192" s="176"/>
      <c r="DO192" s="192"/>
      <c r="DP192" s="3" t="s">
        <v>192</v>
      </c>
      <c r="DQ192" s="3" t="s">
        <v>192</v>
      </c>
      <c r="DR192" s="176"/>
      <c r="DS192" s="192"/>
      <c r="DT192" s="3" t="s">
        <v>192</v>
      </c>
      <c r="DU192" s="3"/>
      <c r="DV192" s="4" t="s">
        <v>192</v>
      </c>
    </row>
    <row r="193" spans="1:126" s="19" customFormat="1" x14ac:dyDescent="0.25">
      <c r="A193" s="327">
        <v>95</v>
      </c>
      <c r="B193" s="14" t="s">
        <v>48</v>
      </c>
      <c r="C193" s="2"/>
      <c r="D193" s="3"/>
      <c r="E193" s="3"/>
      <c r="F193" s="3">
        <v>0</v>
      </c>
      <c r="G193" s="3">
        <v>0</v>
      </c>
      <c r="H193" s="75">
        <v>0</v>
      </c>
      <c r="I193" s="3">
        <v>0</v>
      </c>
      <c r="J193" s="4">
        <v>0</v>
      </c>
      <c r="K193" s="238">
        <v>27</v>
      </c>
      <c r="L193" s="3">
        <v>25</v>
      </c>
      <c r="M193" s="4">
        <v>24</v>
      </c>
      <c r="N193" s="194"/>
      <c r="O193" s="3"/>
      <c r="P193" s="3">
        <v>294</v>
      </c>
      <c r="Q193" s="3">
        <v>267</v>
      </c>
      <c r="R193" s="3">
        <v>644</v>
      </c>
      <c r="S193" s="75">
        <v>254</v>
      </c>
      <c r="T193" s="3">
        <v>332</v>
      </c>
      <c r="U193" s="4">
        <v>209</v>
      </c>
      <c r="V193" s="194"/>
      <c r="W193" s="3"/>
      <c r="X193" s="3"/>
      <c r="Y193" s="3">
        <v>36</v>
      </c>
      <c r="Z193" s="3">
        <v>142</v>
      </c>
      <c r="AA193" s="3">
        <v>197</v>
      </c>
      <c r="AB193" s="3">
        <v>10</v>
      </c>
      <c r="AC193" s="75">
        <v>10</v>
      </c>
      <c r="AD193" s="3">
        <v>0</v>
      </c>
      <c r="AE193" s="4">
        <v>11</v>
      </c>
      <c r="AF193" s="238">
        <v>0</v>
      </c>
      <c r="AG193" s="3">
        <v>0</v>
      </c>
      <c r="AH193" s="4">
        <v>15</v>
      </c>
      <c r="AI193" s="238">
        <v>18</v>
      </c>
      <c r="AJ193" s="3">
        <v>14</v>
      </c>
      <c r="AK193" s="4">
        <v>24</v>
      </c>
      <c r="AL193" s="247">
        <v>41.434027125628198</v>
      </c>
      <c r="AM193" s="30">
        <v>41.434027125628198</v>
      </c>
      <c r="AN193" s="30">
        <v>46.641737952544382</v>
      </c>
      <c r="AO193" s="30">
        <v>45.78801486616468</v>
      </c>
      <c r="AP193" s="30">
        <v>45.78801486616468</v>
      </c>
      <c r="AQ193" s="30">
        <v>45.78801486616468</v>
      </c>
      <c r="AR193" s="79">
        <v>58.095856028138712</v>
      </c>
      <c r="AS193" s="30">
        <v>57.75436679358684</v>
      </c>
      <c r="AT193" s="3">
        <v>71.08</v>
      </c>
      <c r="AU193" s="4">
        <v>59.15</v>
      </c>
      <c r="AV193" s="251"/>
      <c r="AW193" s="16"/>
      <c r="AX193" s="16"/>
      <c r="AY193" s="16"/>
      <c r="AZ193" s="16">
        <v>350449.05834343575</v>
      </c>
      <c r="BA193" s="16">
        <v>278611.1063682051</v>
      </c>
      <c r="BB193" s="117">
        <v>293214.03976072988</v>
      </c>
      <c r="BC193" s="16">
        <v>234253.07767172641</v>
      </c>
      <c r="BD193" s="16">
        <v>282235</v>
      </c>
      <c r="BE193" s="578">
        <v>287905</v>
      </c>
      <c r="BF193" s="251"/>
      <c r="BG193" s="16"/>
      <c r="BH193" s="16"/>
      <c r="BI193" s="16"/>
      <c r="BJ193" s="16">
        <v>77014.359622312913</v>
      </c>
      <c r="BK193" s="16">
        <v>101830.66687156021</v>
      </c>
      <c r="BL193" s="16">
        <v>81718.373828265059</v>
      </c>
      <c r="BM193" s="117">
        <v>75874.639301996009</v>
      </c>
      <c r="BN193" s="16">
        <v>172130</v>
      </c>
      <c r="BO193" s="578">
        <v>62807</v>
      </c>
      <c r="BP193" s="256">
        <v>366146.18015833717</v>
      </c>
      <c r="BQ193" s="16">
        <v>224916</v>
      </c>
      <c r="BR193" s="578">
        <v>274042</v>
      </c>
      <c r="BS193" s="571">
        <f t="shared" si="182"/>
        <v>0.21841932099094774</v>
      </c>
      <c r="BT193" s="262"/>
      <c r="BU193" s="32"/>
      <c r="BV193" s="32"/>
      <c r="BW193" s="32"/>
      <c r="BX193" s="32">
        <f>BJ193/AZ193</f>
        <v>0.21975907136505926</v>
      </c>
      <c r="BY193" s="32">
        <f t="shared" si="176"/>
        <v>0.36549392520262092</v>
      </c>
      <c r="BZ193" s="32">
        <f t="shared" si="240"/>
        <v>0.27869870724795215</v>
      </c>
      <c r="CA193" s="118">
        <f t="shared" ref="CA193:CA200" si="249">BM193/BC193</f>
        <v>0.32390028791136705</v>
      </c>
      <c r="CB193" s="32">
        <f t="shared" si="244"/>
        <v>0.60988183605860369</v>
      </c>
      <c r="CC193" s="33">
        <f t="shared" si="183"/>
        <v>0.21815182091314844</v>
      </c>
      <c r="CD193" s="194" t="s">
        <v>107</v>
      </c>
      <c r="CE193" s="34"/>
      <c r="CF193" s="34"/>
      <c r="CG193" s="34"/>
      <c r="CH193" s="34"/>
      <c r="CI193" s="34"/>
      <c r="CJ193" s="34">
        <f>(BZ193-BY193)*100</f>
        <v>-8.6795217954668775</v>
      </c>
      <c r="CK193" s="119">
        <f t="shared" ref="CK193:CK213" si="250">(CA193-BZ193)*100</f>
        <v>4.52015806634149</v>
      </c>
      <c r="CL193" s="34">
        <f t="shared" si="211"/>
        <v>28.598154814723664</v>
      </c>
      <c r="CM193" s="561">
        <f t="shared" si="179"/>
        <v>-39.173001514545525</v>
      </c>
      <c r="CN193" s="262"/>
      <c r="CO193" s="32"/>
      <c r="CP193" s="32">
        <f>Z193/P193</f>
        <v>0.48299319727891155</v>
      </c>
      <c r="CQ193" s="32">
        <f>AA193/Q193</f>
        <v>0.73782771535580527</v>
      </c>
      <c r="CR193" s="32">
        <f t="shared" si="243"/>
        <v>1.5527950310559006E-2</v>
      </c>
      <c r="CS193" s="118">
        <f t="shared" ref="CS193:CS200" si="251">AC193/S193</f>
        <v>3.937007874015748E-2</v>
      </c>
      <c r="CT193" s="32">
        <f t="shared" si="245"/>
        <v>0</v>
      </c>
      <c r="CU193" s="33">
        <f t="shared" si="184"/>
        <v>5.2631578947368418E-2</v>
      </c>
      <c r="CV193" s="268">
        <f t="shared" ref="CV193:CV200" si="252">AF193/S193</f>
        <v>0</v>
      </c>
      <c r="CW193" s="32">
        <f t="shared" si="246"/>
        <v>0</v>
      </c>
      <c r="CX193" s="33">
        <f t="shared" si="185"/>
        <v>7.1770334928229665E-2</v>
      </c>
      <c r="CY193" s="268">
        <f t="shared" ref="CY193:CY200" si="253">AI193/S193</f>
        <v>7.0866141732283464E-2</v>
      </c>
      <c r="CZ193" s="32">
        <f t="shared" si="247"/>
        <v>4.2168674698795178E-2</v>
      </c>
      <c r="DA193" s="33">
        <f t="shared" si="186"/>
        <v>0.11483253588516747</v>
      </c>
      <c r="DB193" s="268">
        <f t="shared" ref="DB193:DB200" si="254">(AC193+AF193+AI193)/S193</f>
        <v>0.11023622047244094</v>
      </c>
      <c r="DC193" s="32">
        <f t="shared" si="248"/>
        <v>4.2168674698795178E-2</v>
      </c>
      <c r="DD193" s="33">
        <f t="shared" si="187"/>
        <v>0.23923444976076555</v>
      </c>
      <c r="DE193" s="548">
        <f t="shared" si="188"/>
        <v>-0.16783905458638154</v>
      </c>
      <c r="DF193" s="548">
        <f t="shared" si="189"/>
        <v>-0.37048192771084337</v>
      </c>
      <c r="DG193" s="262" t="s">
        <v>192</v>
      </c>
      <c r="DH193" s="33"/>
      <c r="DI193" s="31"/>
      <c r="DJ193" s="176"/>
      <c r="DK193" s="192"/>
      <c r="DL193" s="3" t="s">
        <v>192</v>
      </c>
      <c r="DM193" s="3"/>
      <c r="DN193" s="4" t="s">
        <v>192</v>
      </c>
      <c r="DO193" s="192"/>
      <c r="DP193" s="3" t="s">
        <v>192</v>
      </c>
      <c r="DQ193" s="3"/>
      <c r="DR193" s="4" t="s">
        <v>192</v>
      </c>
      <c r="DS193" s="192"/>
      <c r="DT193" s="3" t="s">
        <v>192</v>
      </c>
      <c r="DU193" s="3"/>
      <c r="DV193" s="4" t="s">
        <v>192</v>
      </c>
    </row>
    <row r="194" spans="1:126" s="6" customFormat="1" x14ac:dyDescent="0.25">
      <c r="A194" s="327">
        <v>96</v>
      </c>
      <c r="B194" s="14" t="s">
        <v>215</v>
      </c>
      <c r="C194" s="2">
        <v>112</v>
      </c>
      <c r="D194" s="3">
        <v>179</v>
      </c>
      <c r="E194" s="3">
        <v>179</v>
      </c>
      <c r="F194" s="3"/>
      <c r="G194" s="3">
        <v>179</v>
      </c>
      <c r="H194" s="75">
        <v>61</v>
      </c>
      <c r="I194" s="3">
        <v>61</v>
      </c>
      <c r="J194" s="4">
        <v>182</v>
      </c>
      <c r="K194" s="238">
        <v>104</v>
      </c>
      <c r="L194" s="3">
        <v>104</v>
      </c>
      <c r="M194" s="4">
        <v>155</v>
      </c>
      <c r="N194" s="194">
        <v>724</v>
      </c>
      <c r="O194" s="3">
        <v>972</v>
      </c>
      <c r="P194" s="3">
        <v>663</v>
      </c>
      <c r="Q194" s="3"/>
      <c r="R194" s="3">
        <v>2718</v>
      </c>
      <c r="S194" s="75">
        <v>390</v>
      </c>
      <c r="T194" s="3">
        <v>463</v>
      </c>
      <c r="U194" s="4">
        <v>644</v>
      </c>
      <c r="V194" s="194">
        <v>1</v>
      </c>
      <c r="W194" s="3">
        <v>0</v>
      </c>
      <c r="X194" s="3">
        <v>21</v>
      </c>
      <c r="Y194" s="3">
        <v>24</v>
      </c>
      <c r="Z194" s="3">
        <v>25</v>
      </c>
      <c r="AA194" s="3"/>
      <c r="AB194" s="3">
        <v>59</v>
      </c>
      <c r="AC194" s="75">
        <v>19</v>
      </c>
      <c r="AD194" s="3">
        <v>35</v>
      </c>
      <c r="AE194" s="4">
        <v>64</v>
      </c>
      <c r="AF194" s="238">
        <v>14</v>
      </c>
      <c r="AG194" s="3">
        <v>17</v>
      </c>
      <c r="AH194" s="4">
        <v>339</v>
      </c>
      <c r="AI194" s="238">
        <v>25</v>
      </c>
      <c r="AJ194" s="3">
        <v>227</v>
      </c>
      <c r="AK194" s="4">
        <v>167</v>
      </c>
      <c r="AL194" s="247">
        <v>50.085087734275852</v>
      </c>
      <c r="AM194" s="30">
        <v>50.085087734275852</v>
      </c>
      <c r="AN194" s="30">
        <v>50.085087734275852</v>
      </c>
      <c r="AO194" s="30">
        <v>50.085087734275852</v>
      </c>
      <c r="AP194" s="30">
        <v>50.085087734275852</v>
      </c>
      <c r="AQ194" s="30"/>
      <c r="AR194" s="79">
        <v>53.585352388432618</v>
      </c>
      <c r="AS194" s="30">
        <v>44.336685619319184</v>
      </c>
      <c r="AT194" s="30">
        <v>47.66</v>
      </c>
      <c r="AU194" s="584">
        <v>58.9</v>
      </c>
      <c r="AV194" s="251">
        <v>1353543.8045315621</v>
      </c>
      <c r="AW194" s="16">
        <v>1410279.3951087359</v>
      </c>
      <c r="AX194" s="16">
        <v>1587327.3345057797</v>
      </c>
      <c r="AY194" s="16">
        <v>1614805.8349127211</v>
      </c>
      <c r="AZ194" s="16">
        <v>1620281.0456400362</v>
      </c>
      <c r="BA194" s="16"/>
      <c r="BB194" s="117">
        <v>1240549.9684122459</v>
      </c>
      <c r="BC194" s="16">
        <v>549675.9124876922</v>
      </c>
      <c r="BD194" s="16">
        <v>354385.27</v>
      </c>
      <c r="BE194" s="578">
        <v>2105571</v>
      </c>
      <c r="BF194" s="251">
        <v>158926.24401682403</v>
      </c>
      <c r="BG194" s="16">
        <v>175250.85230021458</v>
      </c>
      <c r="BH194" s="16">
        <v>205641.97130352134</v>
      </c>
      <c r="BI194" s="16">
        <v>285856.36962794751</v>
      </c>
      <c r="BJ194" s="16">
        <v>363249.21315188875</v>
      </c>
      <c r="BK194" s="16"/>
      <c r="BL194" s="16">
        <v>20785.197579979624</v>
      </c>
      <c r="BM194" s="117">
        <v>46350.661066243221</v>
      </c>
      <c r="BN194" s="16">
        <v>22520.52</v>
      </c>
      <c r="BO194" s="578">
        <v>131693</v>
      </c>
      <c r="BP194" s="256">
        <v>119928.78526587781</v>
      </c>
      <c r="BQ194" s="16">
        <v>142449.31</v>
      </c>
      <c r="BR194" s="578">
        <v>828745</v>
      </c>
      <c r="BS194" s="571">
        <f t="shared" si="182"/>
        <v>4.817823898199296</v>
      </c>
      <c r="BT194" s="262">
        <f>BF194/AV194</f>
        <v>0.11741492479574803</v>
      </c>
      <c r="BU194" s="32">
        <f>BG194/AW194</f>
        <v>0.12426676083337537</v>
      </c>
      <c r="BV194" s="32">
        <f>BH194/AX194</f>
        <v>0.12955234048656306</v>
      </c>
      <c r="BW194" s="32">
        <f>BI194/AY194</f>
        <v>0.17702213074019379</v>
      </c>
      <c r="BX194" s="32">
        <f>BJ194/AZ194</f>
        <v>0.22418901592988744</v>
      </c>
      <c r="BY194" s="32"/>
      <c r="BZ194" s="32">
        <f t="shared" si="240"/>
        <v>1.6754824964110206E-2</v>
      </c>
      <c r="CA194" s="118">
        <f t="shared" si="249"/>
        <v>8.4323616904499271E-2</v>
      </c>
      <c r="CB194" s="32">
        <f t="shared" si="244"/>
        <v>6.3548126591153178E-2</v>
      </c>
      <c r="CC194" s="33">
        <f t="shared" si="183"/>
        <v>6.2545029353082843E-2</v>
      </c>
      <c r="CD194" s="194" t="s">
        <v>107</v>
      </c>
      <c r="CE194" s="34">
        <f>(BU194-BT194)*100</f>
        <v>0.68518360376273457</v>
      </c>
      <c r="CF194" s="34">
        <f>(BV194-BU194)*100</f>
        <v>0.52855796531876831</v>
      </c>
      <c r="CG194" s="34">
        <f>(BW194-BV194)*100</f>
        <v>4.7469790253630739</v>
      </c>
      <c r="CH194" s="34">
        <f>(BX194-BW194)*100</f>
        <v>4.7166885189693639</v>
      </c>
      <c r="CI194" s="34"/>
      <c r="CJ194" s="34"/>
      <c r="CK194" s="119">
        <f t="shared" si="250"/>
        <v>6.7568791940389064</v>
      </c>
      <c r="CL194" s="34">
        <f t="shared" si="211"/>
        <v>-2.0775490313346094</v>
      </c>
      <c r="CM194" s="561">
        <f t="shared" si="179"/>
        <v>-0.10030972380703357</v>
      </c>
      <c r="CN194" s="262">
        <f t="shared" ref="CN194:CN204" si="255">X194/N194</f>
        <v>2.9005524861878452E-2</v>
      </c>
      <c r="CO194" s="32">
        <f t="shared" ref="CO194:CO204" si="256">Y194/O194</f>
        <v>2.4691358024691357E-2</v>
      </c>
      <c r="CP194" s="32">
        <f t="shared" ref="CP194:CP204" si="257">Z194/P194</f>
        <v>3.7707390648567117E-2</v>
      </c>
      <c r="CQ194" s="32"/>
      <c r="CR194" s="32">
        <f t="shared" si="243"/>
        <v>2.1707137601177335E-2</v>
      </c>
      <c r="CS194" s="118">
        <f t="shared" si="251"/>
        <v>4.8717948717948718E-2</v>
      </c>
      <c r="CT194" s="32">
        <f t="shared" si="245"/>
        <v>7.5593952483801297E-2</v>
      </c>
      <c r="CU194" s="33">
        <f t="shared" si="184"/>
        <v>9.9378881987577633E-2</v>
      </c>
      <c r="CV194" s="268">
        <f t="shared" si="252"/>
        <v>3.5897435897435895E-2</v>
      </c>
      <c r="CW194" s="32">
        <f t="shared" si="246"/>
        <v>3.6717062634989202E-2</v>
      </c>
      <c r="CX194" s="33">
        <f t="shared" si="185"/>
        <v>0.52639751552795033</v>
      </c>
      <c r="CY194" s="268">
        <f t="shared" si="253"/>
        <v>6.4102564102564097E-2</v>
      </c>
      <c r="CZ194" s="32">
        <f t="shared" si="247"/>
        <v>0.49028077753779697</v>
      </c>
      <c r="DA194" s="33">
        <f t="shared" si="186"/>
        <v>0.25931677018633542</v>
      </c>
      <c r="DB194" s="268">
        <f t="shared" si="254"/>
        <v>0.14871794871794872</v>
      </c>
      <c r="DC194" s="32">
        <f t="shared" si="248"/>
        <v>0.60259179265658747</v>
      </c>
      <c r="DD194" s="33">
        <f t="shared" si="187"/>
        <v>0.8850931677018633</v>
      </c>
      <c r="DE194" s="548">
        <f t="shared" si="188"/>
        <v>0.23583718002517839</v>
      </c>
      <c r="DF194" s="548">
        <f t="shared" si="189"/>
        <v>0.39092872570194387</v>
      </c>
      <c r="DG194" s="262"/>
      <c r="DH194" s="33"/>
      <c r="DI194" s="31" t="s">
        <v>192</v>
      </c>
      <c r="DJ194" s="172"/>
      <c r="DK194" s="188" t="s">
        <v>192</v>
      </c>
      <c r="DL194" s="95"/>
      <c r="DM194" s="95"/>
      <c r="DN194" s="172" t="s">
        <v>192</v>
      </c>
      <c r="DO194" s="188" t="s">
        <v>192</v>
      </c>
      <c r="DP194" s="95"/>
      <c r="DQ194" s="95"/>
      <c r="DR194" s="172" t="s">
        <v>192</v>
      </c>
      <c r="DS194" s="188" t="s">
        <v>192</v>
      </c>
      <c r="DT194" s="95"/>
      <c r="DU194" s="95" t="s">
        <v>192</v>
      </c>
      <c r="DV194" s="172"/>
    </row>
    <row r="195" spans="1:126" s="11" customFormat="1" x14ac:dyDescent="0.25">
      <c r="A195" s="10">
        <v>97</v>
      </c>
      <c r="B195" s="35" t="s">
        <v>49</v>
      </c>
      <c r="C195" s="36">
        <v>17</v>
      </c>
      <c r="D195" s="37">
        <v>17</v>
      </c>
      <c r="E195" s="37">
        <v>17</v>
      </c>
      <c r="F195" s="37"/>
      <c r="G195" s="37">
        <v>18</v>
      </c>
      <c r="H195" s="76">
        <v>0</v>
      </c>
      <c r="I195" s="37">
        <v>0</v>
      </c>
      <c r="J195" s="38"/>
      <c r="K195" s="239">
        <v>20</v>
      </c>
      <c r="L195" s="37">
        <v>16</v>
      </c>
      <c r="M195" s="38"/>
      <c r="N195" s="195">
        <v>20</v>
      </c>
      <c r="O195" s="37">
        <v>34</v>
      </c>
      <c r="P195" s="37">
        <v>36</v>
      </c>
      <c r="Q195" s="37"/>
      <c r="R195" s="37">
        <v>37</v>
      </c>
      <c r="S195" s="76">
        <v>43</v>
      </c>
      <c r="T195" s="37">
        <v>54</v>
      </c>
      <c r="U195" s="38"/>
      <c r="V195" s="195">
        <v>5</v>
      </c>
      <c r="W195" s="37">
        <v>7</v>
      </c>
      <c r="X195" s="37">
        <v>8</v>
      </c>
      <c r="Y195" s="37">
        <v>25</v>
      </c>
      <c r="Z195" s="37">
        <v>12</v>
      </c>
      <c r="AA195" s="37"/>
      <c r="AB195" s="37">
        <v>32</v>
      </c>
      <c r="AC195" s="76">
        <v>7</v>
      </c>
      <c r="AD195" s="37">
        <v>8</v>
      </c>
      <c r="AE195" s="38"/>
      <c r="AF195" s="239">
        <v>25</v>
      </c>
      <c r="AG195" s="37">
        <v>43</v>
      </c>
      <c r="AH195" s="38"/>
      <c r="AI195" s="239">
        <v>8</v>
      </c>
      <c r="AJ195" s="37">
        <v>15</v>
      </c>
      <c r="AK195" s="38"/>
      <c r="AL195" s="248" t="s">
        <v>269</v>
      </c>
      <c r="AM195" s="39" t="s">
        <v>284</v>
      </c>
      <c r="AN195" s="39" t="s">
        <v>300</v>
      </c>
      <c r="AO195" s="39" t="s">
        <v>300</v>
      </c>
      <c r="AP195" s="39" t="s">
        <v>300</v>
      </c>
      <c r="AQ195" s="39"/>
      <c r="AR195" s="78">
        <v>34.419269099208314</v>
      </c>
      <c r="AS195" s="39" t="s">
        <v>303</v>
      </c>
      <c r="AT195" s="39">
        <v>61.96</v>
      </c>
      <c r="AU195" s="587"/>
      <c r="AV195" s="252"/>
      <c r="AW195" s="226"/>
      <c r="AX195" s="226"/>
      <c r="AY195" s="226"/>
      <c r="AZ195" s="226"/>
      <c r="BA195" s="226"/>
      <c r="BB195" s="108">
        <v>109549.74644424334</v>
      </c>
      <c r="BC195" s="226">
        <v>122329.98104734748</v>
      </c>
      <c r="BD195" s="226">
        <v>117293</v>
      </c>
      <c r="BE195" s="567"/>
      <c r="BF195" s="252"/>
      <c r="BG195" s="226"/>
      <c r="BH195" s="226"/>
      <c r="BI195" s="226"/>
      <c r="BJ195" s="226"/>
      <c r="BK195" s="226"/>
      <c r="BL195" s="226">
        <v>1316.1564248353739</v>
      </c>
      <c r="BM195" s="108">
        <v>1227.9383725761379</v>
      </c>
      <c r="BN195" s="226">
        <v>5852</v>
      </c>
      <c r="BO195" s="567"/>
      <c r="BP195" s="257">
        <v>25835.083465660413</v>
      </c>
      <c r="BQ195" s="226">
        <v>24708</v>
      </c>
      <c r="BR195" s="567"/>
      <c r="BS195" s="575"/>
      <c r="BT195" s="263"/>
      <c r="BU195" s="41"/>
      <c r="BV195" s="41"/>
      <c r="BW195" s="41"/>
      <c r="BX195" s="41"/>
      <c r="BY195" s="41"/>
      <c r="BZ195" s="41">
        <f t="shared" ref="BZ195:BZ219" si="258">BL195/BB195</f>
        <v>1.2014235245220285E-2</v>
      </c>
      <c r="CA195" s="103">
        <f t="shared" si="249"/>
        <v>1.0037918440458744E-2</v>
      </c>
      <c r="CB195" s="41">
        <f t="shared" si="244"/>
        <v>4.9892150426709178E-2</v>
      </c>
      <c r="CC195" s="554"/>
      <c r="CD195" s="195" t="s">
        <v>107</v>
      </c>
      <c r="CE195" s="43"/>
      <c r="CF195" s="43"/>
      <c r="CG195" s="43"/>
      <c r="CH195" s="43"/>
      <c r="CI195" s="43"/>
      <c r="CJ195" s="43"/>
      <c r="CK195" s="110">
        <f t="shared" si="250"/>
        <v>-0.19763168047615409</v>
      </c>
      <c r="CL195" s="43">
        <f t="shared" si="211"/>
        <v>3.9854231986250435</v>
      </c>
      <c r="CM195" s="562"/>
      <c r="CN195" s="263">
        <f t="shared" si="255"/>
        <v>0.4</v>
      </c>
      <c r="CO195" s="41">
        <f t="shared" si="256"/>
        <v>0.73529411764705888</v>
      </c>
      <c r="CP195" s="41">
        <f t="shared" si="257"/>
        <v>0.33333333333333331</v>
      </c>
      <c r="CQ195" s="41"/>
      <c r="CR195" s="41">
        <f t="shared" si="243"/>
        <v>0.86486486486486491</v>
      </c>
      <c r="CS195" s="103">
        <f t="shared" si="251"/>
        <v>0.16279069767441862</v>
      </c>
      <c r="CT195" s="103">
        <f t="shared" si="245"/>
        <v>0.14814814814814814</v>
      </c>
      <c r="CU195" s="42"/>
      <c r="CV195" s="269">
        <f t="shared" si="252"/>
        <v>0.58139534883720934</v>
      </c>
      <c r="CW195" s="103">
        <f t="shared" si="246"/>
        <v>0.79629629629629628</v>
      </c>
      <c r="CX195" s="42"/>
      <c r="CY195" s="269">
        <f t="shared" si="253"/>
        <v>0.18604651162790697</v>
      </c>
      <c r="CZ195" s="103">
        <f t="shared" si="247"/>
        <v>0.27777777777777779</v>
      </c>
      <c r="DA195" s="42"/>
      <c r="DB195" s="269">
        <f t="shared" si="254"/>
        <v>0.93023255813953487</v>
      </c>
      <c r="DC195" s="41">
        <f t="shared" si="248"/>
        <v>1.2222222222222223</v>
      </c>
      <c r="DD195" s="42"/>
      <c r="DE195" s="549"/>
      <c r="DF195" s="549"/>
      <c r="DG195" s="263"/>
      <c r="DH195" s="42"/>
      <c r="DI195" s="140" t="s">
        <v>192</v>
      </c>
      <c r="DJ195" s="173"/>
      <c r="DK195" s="189"/>
      <c r="DL195" s="94" t="s">
        <v>192</v>
      </c>
      <c r="DM195" s="94" t="s">
        <v>192</v>
      </c>
      <c r="DN195" s="173"/>
      <c r="DO195" s="189"/>
      <c r="DP195" s="94" t="s">
        <v>192</v>
      </c>
      <c r="DQ195" s="94"/>
      <c r="DR195" s="173" t="s">
        <v>192</v>
      </c>
      <c r="DS195" s="189"/>
      <c r="DT195" s="94"/>
      <c r="DU195" s="94"/>
      <c r="DV195" s="173"/>
    </row>
    <row r="196" spans="1:126" s="6" customFormat="1" x14ac:dyDescent="0.25">
      <c r="A196" s="9">
        <v>98</v>
      </c>
      <c r="B196" s="14" t="s">
        <v>237</v>
      </c>
      <c r="C196" s="2">
        <v>69</v>
      </c>
      <c r="D196" s="3">
        <v>72</v>
      </c>
      <c r="E196" s="3">
        <v>73</v>
      </c>
      <c r="F196" s="3">
        <v>69</v>
      </c>
      <c r="G196" s="3">
        <v>69</v>
      </c>
      <c r="H196" s="75">
        <v>80</v>
      </c>
      <c r="I196" s="3">
        <v>75</v>
      </c>
      <c r="J196" s="4">
        <v>1476</v>
      </c>
      <c r="K196" s="238">
        <v>9</v>
      </c>
      <c r="L196" s="3">
        <v>0</v>
      </c>
      <c r="M196" s="4">
        <v>66</v>
      </c>
      <c r="N196" s="194">
        <v>634</v>
      </c>
      <c r="O196" s="3">
        <v>838</v>
      </c>
      <c r="P196" s="3">
        <v>896</v>
      </c>
      <c r="Q196" s="3">
        <v>1247</v>
      </c>
      <c r="R196" s="3">
        <v>974</v>
      </c>
      <c r="S196" s="75">
        <v>519</v>
      </c>
      <c r="T196" s="3">
        <v>675</v>
      </c>
      <c r="U196" s="4">
        <v>24</v>
      </c>
      <c r="V196" s="194">
        <v>7</v>
      </c>
      <c r="W196" s="3">
        <v>0</v>
      </c>
      <c r="X196" s="3">
        <v>10</v>
      </c>
      <c r="Y196" s="3">
        <v>8</v>
      </c>
      <c r="Z196" s="3">
        <v>21</v>
      </c>
      <c r="AA196" s="3">
        <v>31</v>
      </c>
      <c r="AB196" s="3">
        <v>19</v>
      </c>
      <c r="AC196" s="75">
        <v>5</v>
      </c>
      <c r="AD196" s="3">
        <v>13</v>
      </c>
      <c r="AE196" s="4">
        <v>1</v>
      </c>
      <c r="AF196" s="238">
        <v>154</v>
      </c>
      <c r="AG196" s="3">
        <v>62</v>
      </c>
      <c r="AH196" s="4">
        <v>0</v>
      </c>
      <c r="AI196" s="238">
        <v>264</v>
      </c>
      <c r="AJ196" s="3">
        <v>207</v>
      </c>
      <c r="AK196" s="4">
        <v>2</v>
      </c>
      <c r="AL196" s="247">
        <v>33.864349093061513</v>
      </c>
      <c r="AM196" s="30">
        <v>38.929772738914409</v>
      </c>
      <c r="AN196" s="30">
        <v>51.337214927632736</v>
      </c>
      <c r="AO196" s="30">
        <v>60.159020153556327</v>
      </c>
      <c r="AP196" s="30">
        <v>60.159020153556327</v>
      </c>
      <c r="AQ196" s="30">
        <v>56.786813962356497</v>
      </c>
      <c r="AR196" s="79">
        <v>61.126572984786655</v>
      </c>
      <c r="AS196" s="30">
        <v>61.126572984786655</v>
      </c>
      <c r="AT196" s="30">
        <v>61.13</v>
      </c>
      <c r="AU196" s="584">
        <v>54.88</v>
      </c>
      <c r="AV196" s="251">
        <v>840202.95843506872</v>
      </c>
      <c r="AW196" s="16">
        <v>782472.78046226257</v>
      </c>
      <c r="AX196" s="16">
        <v>1019309.7933420982</v>
      </c>
      <c r="AY196" s="16">
        <v>1456592.449673024</v>
      </c>
      <c r="AZ196" s="16">
        <v>1335092.0028912756</v>
      </c>
      <c r="BA196" s="16">
        <v>1450200.9094996613</v>
      </c>
      <c r="BB196" s="117">
        <v>1427572.9790951675</v>
      </c>
      <c r="BC196" s="16">
        <v>1702147.3412217346</v>
      </c>
      <c r="BD196" s="16">
        <v>1530087.39</v>
      </c>
      <c r="BE196" s="578">
        <v>1509156</v>
      </c>
      <c r="BF196" s="251">
        <v>179806.88783786091</v>
      </c>
      <c r="BG196" s="16">
        <v>134696.15995355748</v>
      </c>
      <c r="BH196" s="16">
        <v>176076.11795038162</v>
      </c>
      <c r="BI196" s="16">
        <v>277593.75302360259</v>
      </c>
      <c r="BJ196" s="16">
        <v>375875.7775994445</v>
      </c>
      <c r="BK196" s="16">
        <v>221963.7338432906</v>
      </c>
      <c r="BL196" s="16">
        <v>220000.17074461729</v>
      </c>
      <c r="BM196" s="117">
        <v>56038.113044319609</v>
      </c>
      <c r="BN196" s="16">
        <v>21836.959999999999</v>
      </c>
      <c r="BO196" s="578">
        <v>0</v>
      </c>
      <c r="BP196" s="256">
        <v>397749.13062532368</v>
      </c>
      <c r="BQ196" s="16">
        <v>350350.86</v>
      </c>
      <c r="BR196" s="578">
        <v>331469</v>
      </c>
      <c r="BS196" s="571">
        <f t="shared" si="182"/>
        <v>-5.3894144858100214E-2</v>
      </c>
      <c r="BT196" s="262">
        <f t="shared" si="213"/>
        <v>0.21400411178361314</v>
      </c>
      <c r="BU196" s="32">
        <f t="shared" ref="BU196:BU202" si="259">BG196/AW196</f>
        <v>0.17214165568032005</v>
      </c>
      <c r="BV196" s="32">
        <f t="shared" si="214"/>
        <v>0.17274053393823069</v>
      </c>
      <c r="BW196" s="32">
        <f t="shared" si="215"/>
        <v>0.19057750373889201</v>
      </c>
      <c r="BX196" s="32">
        <f t="shared" si="216"/>
        <v>0.28153548728136174</v>
      </c>
      <c r="BY196" s="32">
        <f t="shared" ref="BY196:BY219" si="260">BK196/BA196</f>
        <v>0.15305722978747205</v>
      </c>
      <c r="BZ196" s="32">
        <f t="shared" si="258"/>
        <v>0.15410782773715642</v>
      </c>
      <c r="CA196" s="118">
        <f t="shared" si="249"/>
        <v>3.2922010737388721E-2</v>
      </c>
      <c r="CB196" s="32">
        <f t="shared" si="244"/>
        <v>1.4271707709453119E-2</v>
      </c>
      <c r="CC196" s="33">
        <f t="shared" si="183"/>
        <v>0</v>
      </c>
      <c r="CD196" s="194" t="s">
        <v>107</v>
      </c>
      <c r="CE196" s="34">
        <f t="shared" ref="CE196:CJ200" si="261">(BU196-BT196)*100</f>
        <v>-4.1862456103293084</v>
      </c>
      <c r="CF196" s="34">
        <f t="shared" si="261"/>
        <v>5.9887825791063443E-2</v>
      </c>
      <c r="CG196" s="34">
        <f t="shared" si="261"/>
        <v>1.7836969800661322</v>
      </c>
      <c r="CH196" s="34">
        <f t="shared" si="261"/>
        <v>9.0957983542469734</v>
      </c>
      <c r="CI196" s="34">
        <f t="shared" si="261"/>
        <v>-12.847825749388969</v>
      </c>
      <c r="CJ196" s="34">
        <f t="shared" si="261"/>
        <v>0.10505979496843731</v>
      </c>
      <c r="CK196" s="119">
        <f t="shared" si="250"/>
        <v>-12.118581699976771</v>
      </c>
      <c r="CL196" s="34">
        <f t="shared" si="211"/>
        <v>-1.8650303027935602</v>
      </c>
      <c r="CM196" s="561">
        <f t="shared" si="211"/>
        <v>-1.4271707709453119</v>
      </c>
      <c r="CN196" s="262">
        <f t="shared" si="255"/>
        <v>1.5772870662460567E-2</v>
      </c>
      <c r="CO196" s="32">
        <f t="shared" si="256"/>
        <v>9.5465393794749408E-3</v>
      </c>
      <c r="CP196" s="32">
        <f t="shared" si="257"/>
        <v>2.34375E-2</v>
      </c>
      <c r="CQ196" s="32">
        <f>AA196/Q196</f>
        <v>2.4859663191659984E-2</v>
      </c>
      <c r="CR196" s="32">
        <f t="shared" si="243"/>
        <v>1.9507186858316223E-2</v>
      </c>
      <c r="CS196" s="118">
        <f t="shared" si="251"/>
        <v>9.6339113680154135E-3</v>
      </c>
      <c r="CT196" s="32">
        <f t="shared" si="245"/>
        <v>1.9259259259259261E-2</v>
      </c>
      <c r="CU196" s="33">
        <f t="shared" si="184"/>
        <v>4.1666666666666664E-2</v>
      </c>
      <c r="CV196" s="268">
        <f t="shared" si="252"/>
        <v>0.29672447013487474</v>
      </c>
      <c r="CW196" s="32">
        <f t="shared" si="246"/>
        <v>9.1851851851851851E-2</v>
      </c>
      <c r="CX196" s="33">
        <f t="shared" si="185"/>
        <v>0</v>
      </c>
      <c r="CY196" s="268">
        <f t="shared" si="253"/>
        <v>0.50867052023121384</v>
      </c>
      <c r="CZ196" s="32">
        <f t="shared" si="247"/>
        <v>0.30666666666666664</v>
      </c>
      <c r="DA196" s="33">
        <f t="shared" si="186"/>
        <v>8.3333333333333329E-2</v>
      </c>
      <c r="DB196" s="268">
        <f t="shared" si="254"/>
        <v>0.81502890173410403</v>
      </c>
      <c r="DC196" s="32">
        <f t="shared" si="248"/>
        <v>0.4177777777777778</v>
      </c>
      <c r="DD196" s="33">
        <f t="shared" si="187"/>
        <v>0.125</v>
      </c>
      <c r="DE196" s="548">
        <f t="shared" si="188"/>
        <v>-0.10224112547030917</v>
      </c>
      <c r="DF196" s="548">
        <f t="shared" si="189"/>
        <v>-0.96444444444444444</v>
      </c>
      <c r="DG196" s="262"/>
      <c r="DH196" s="33"/>
      <c r="DI196" s="31"/>
      <c r="DJ196" s="172" t="s">
        <v>192</v>
      </c>
      <c r="DK196" s="188" t="s">
        <v>192</v>
      </c>
      <c r="DL196" s="95"/>
      <c r="DM196" s="95" t="s">
        <v>192</v>
      </c>
      <c r="DN196" s="172"/>
      <c r="DO196" s="188"/>
      <c r="DP196" s="95" t="s">
        <v>192</v>
      </c>
      <c r="DQ196" s="95" t="s">
        <v>192</v>
      </c>
      <c r="DR196" s="172"/>
      <c r="DS196" s="188" t="s">
        <v>192</v>
      </c>
      <c r="DT196" s="95"/>
      <c r="DU196" s="95" t="s">
        <v>192</v>
      </c>
      <c r="DV196" s="172"/>
    </row>
    <row r="197" spans="1:126" s="8" customFormat="1" x14ac:dyDescent="0.25">
      <c r="A197" s="7"/>
      <c r="B197" s="21" t="s">
        <v>90</v>
      </c>
      <c r="C197" s="22">
        <v>9</v>
      </c>
      <c r="D197" s="23">
        <v>9</v>
      </c>
      <c r="E197" s="23">
        <v>9</v>
      </c>
      <c r="F197" s="23">
        <v>0</v>
      </c>
      <c r="G197" s="23">
        <v>0</v>
      </c>
      <c r="H197" s="51">
        <v>0</v>
      </c>
      <c r="I197" s="23">
        <v>0</v>
      </c>
      <c r="J197" s="24">
        <v>0</v>
      </c>
      <c r="K197" s="237">
        <v>5</v>
      </c>
      <c r="L197" s="23">
        <v>9</v>
      </c>
      <c r="M197" s="24">
        <v>9</v>
      </c>
      <c r="N197" s="242">
        <v>29</v>
      </c>
      <c r="O197" s="23">
        <v>38</v>
      </c>
      <c r="P197" s="23">
        <v>31</v>
      </c>
      <c r="Q197" s="23">
        <v>30</v>
      </c>
      <c r="R197" s="23">
        <v>29</v>
      </c>
      <c r="S197" s="51">
        <v>81</v>
      </c>
      <c r="T197" s="23">
        <v>17</v>
      </c>
      <c r="U197" s="24">
        <v>31</v>
      </c>
      <c r="V197" s="242">
        <v>0</v>
      </c>
      <c r="W197" s="23">
        <v>0</v>
      </c>
      <c r="X197" s="23">
        <v>0</v>
      </c>
      <c r="Y197" s="23">
        <v>0</v>
      </c>
      <c r="Z197" s="23">
        <v>3</v>
      </c>
      <c r="AA197" s="23">
        <v>4</v>
      </c>
      <c r="AB197" s="23">
        <v>1</v>
      </c>
      <c r="AC197" s="51">
        <v>0</v>
      </c>
      <c r="AD197" s="23">
        <v>0</v>
      </c>
      <c r="AE197" s="24">
        <v>1</v>
      </c>
      <c r="AF197" s="237">
        <v>0</v>
      </c>
      <c r="AG197" s="23">
        <v>0</v>
      </c>
      <c r="AH197" s="24">
        <v>1</v>
      </c>
      <c r="AI197" s="237">
        <v>10</v>
      </c>
      <c r="AJ197" s="23">
        <v>15</v>
      </c>
      <c r="AK197" s="24">
        <v>21</v>
      </c>
      <c r="AL197" s="246">
        <v>21.485364340555829</v>
      </c>
      <c r="AM197" s="50">
        <v>21.485364340555829</v>
      </c>
      <c r="AN197" s="50">
        <v>29.752249560332611</v>
      </c>
      <c r="AO197" s="50">
        <v>29.752249560332611</v>
      </c>
      <c r="AP197" s="50">
        <v>29.752249560332611</v>
      </c>
      <c r="AQ197" s="50">
        <v>29.752249560332611</v>
      </c>
      <c r="AR197" s="80">
        <v>50.369662096402408</v>
      </c>
      <c r="AS197" s="50">
        <v>50.369662096402408</v>
      </c>
      <c r="AT197" s="50">
        <v>50.37</v>
      </c>
      <c r="AU197" s="583">
        <v>50.37</v>
      </c>
      <c r="AV197" s="250"/>
      <c r="AW197" s="25">
        <v>22065.896039294028</v>
      </c>
      <c r="AX197" s="25">
        <v>31505.227631032267</v>
      </c>
      <c r="AY197" s="25">
        <v>38599.66647884759</v>
      </c>
      <c r="AZ197" s="25">
        <v>32590.878822545121</v>
      </c>
      <c r="BA197" s="25">
        <v>29837.8922146146</v>
      </c>
      <c r="BB197" s="97">
        <v>35520.116561658731</v>
      </c>
      <c r="BC197" s="25">
        <v>54821.82799187256</v>
      </c>
      <c r="BD197" s="25">
        <v>40769.440000000002</v>
      </c>
      <c r="BE197" s="568">
        <v>49036.03</v>
      </c>
      <c r="BF197" s="250"/>
      <c r="BG197" s="25">
        <v>1802.7785840718038</v>
      </c>
      <c r="BH197" s="25">
        <v>5431.1017011855365</v>
      </c>
      <c r="BI197" s="25">
        <v>12801.57768026363</v>
      </c>
      <c r="BJ197" s="25">
        <v>16283.34500088218</v>
      </c>
      <c r="BK197" s="25">
        <v>15306.742704936227</v>
      </c>
      <c r="BL197" s="25">
        <v>12391.1787639228</v>
      </c>
      <c r="BM197" s="97">
        <v>623.21785305718242</v>
      </c>
      <c r="BN197" s="25">
        <v>6889</v>
      </c>
      <c r="BO197" s="568">
        <v>12060</v>
      </c>
      <c r="BP197" s="221">
        <v>24358.142526223528</v>
      </c>
      <c r="BQ197" s="25">
        <v>16754</v>
      </c>
      <c r="BR197" s="568">
        <v>4694</v>
      </c>
      <c r="BS197" s="573">
        <f>(BR197-BQ197)/BQ197</f>
        <v>-0.71982810075205916</v>
      </c>
      <c r="BT197" s="261"/>
      <c r="BU197" s="27">
        <f t="shared" si="259"/>
        <v>8.1699767861748776E-2</v>
      </c>
      <c r="BV197" s="27">
        <f>BH197/AX197</f>
        <v>0.17238731821876974</v>
      </c>
      <c r="BW197" s="27">
        <f>BI197/AY197</f>
        <v>0.33164995576526096</v>
      </c>
      <c r="BX197" s="27">
        <f>BJ197/AZ197</f>
        <v>0.49962890198646581</v>
      </c>
      <c r="BY197" s="27">
        <v>0.51</v>
      </c>
      <c r="BZ197" s="27">
        <f t="shared" si="258"/>
        <v>0.34884960871153609</v>
      </c>
      <c r="CA197" s="98">
        <f t="shared" si="249"/>
        <v>1.1368060422019778E-2</v>
      </c>
      <c r="CB197" s="27">
        <f t="shared" si="244"/>
        <v>0.16897460450769006</v>
      </c>
      <c r="CC197" s="28">
        <f t="shared" si="183"/>
        <v>0.24594160661048622</v>
      </c>
      <c r="CD197" s="242" t="s">
        <v>107</v>
      </c>
      <c r="CE197" s="29">
        <f t="shared" si="261"/>
        <v>8.1699767861748782</v>
      </c>
      <c r="CF197" s="29">
        <f t="shared" si="261"/>
        <v>9.0687550357020967</v>
      </c>
      <c r="CG197" s="29">
        <f t="shared" si="261"/>
        <v>15.926263754649122</v>
      </c>
      <c r="CH197" s="29">
        <f t="shared" si="261"/>
        <v>16.797894622120484</v>
      </c>
      <c r="CI197" s="29">
        <f t="shared" si="261"/>
        <v>1.0371098013534197</v>
      </c>
      <c r="CJ197" s="29">
        <f t="shared" si="261"/>
        <v>-16.115039128846391</v>
      </c>
      <c r="CK197" s="99">
        <f t="shared" si="250"/>
        <v>-33.748154828951634</v>
      </c>
      <c r="CL197" s="29">
        <f t="shared" si="211"/>
        <v>15.76065440856703</v>
      </c>
      <c r="CM197" s="560">
        <f t="shared" si="179"/>
        <v>7.6967002102796167</v>
      </c>
      <c r="CN197" s="261">
        <f t="shared" si="255"/>
        <v>0</v>
      </c>
      <c r="CO197" s="27">
        <f t="shared" si="256"/>
        <v>0</v>
      </c>
      <c r="CP197" s="27">
        <f t="shared" si="257"/>
        <v>9.6774193548387094E-2</v>
      </c>
      <c r="CQ197" s="27">
        <f>AA197/Q197</f>
        <v>0.13333333333333333</v>
      </c>
      <c r="CR197" s="27">
        <f t="shared" si="243"/>
        <v>3.4482758620689655E-2</v>
      </c>
      <c r="CS197" s="98">
        <f t="shared" si="251"/>
        <v>0</v>
      </c>
      <c r="CT197" s="27">
        <f t="shared" si="245"/>
        <v>0</v>
      </c>
      <c r="CU197" s="28">
        <f t="shared" si="245"/>
        <v>3.2258064516129031E-2</v>
      </c>
      <c r="CV197" s="267">
        <f t="shared" si="252"/>
        <v>0</v>
      </c>
      <c r="CW197" s="27">
        <f t="shared" si="246"/>
        <v>0</v>
      </c>
      <c r="CX197" s="28">
        <f t="shared" si="246"/>
        <v>3.2258064516129031E-2</v>
      </c>
      <c r="CY197" s="267">
        <f t="shared" si="253"/>
        <v>0.12345679012345678</v>
      </c>
      <c r="CZ197" s="27">
        <f t="shared" si="247"/>
        <v>0.88235294117647056</v>
      </c>
      <c r="DA197" s="28">
        <f t="shared" si="247"/>
        <v>0.67741935483870963</v>
      </c>
      <c r="DB197" s="267">
        <f t="shared" si="254"/>
        <v>0.12345679012345678</v>
      </c>
      <c r="DC197" s="27">
        <f t="shared" si="248"/>
        <v>0.88235294117647056</v>
      </c>
      <c r="DD197" s="28">
        <f t="shared" si="248"/>
        <v>0.74193548387096775</v>
      </c>
      <c r="DE197" s="159">
        <f t="shared" si="188"/>
        <v>0</v>
      </c>
      <c r="DF197" s="159">
        <f t="shared" si="189"/>
        <v>0.82352941176470584</v>
      </c>
      <c r="DG197" s="261"/>
      <c r="DH197" s="28" t="s">
        <v>192</v>
      </c>
      <c r="DI197" s="26"/>
      <c r="DJ197" s="171" t="s">
        <v>192</v>
      </c>
      <c r="DK197" s="187"/>
      <c r="DL197" s="165" t="s">
        <v>192</v>
      </c>
      <c r="DM197" s="165"/>
      <c r="DN197" s="171" t="s">
        <v>192</v>
      </c>
      <c r="DO197" s="187"/>
      <c r="DP197" s="165" t="s">
        <v>192</v>
      </c>
      <c r="DQ197" s="165"/>
      <c r="DR197" s="171" t="s">
        <v>192</v>
      </c>
      <c r="DS197" s="187"/>
      <c r="DT197" s="165" t="s">
        <v>192</v>
      </c>
      <c r="DU197" s="165"/>
      <c r="DV197" s="171" t="s">
        <v>192</v>
      </c>
    </row>
    <row r="198" spans="1:126" s="8" customFormat="1" x14ac:dyDescent="0.25">
      <c r="A198" s="7"/>
      <c r="B198" s="21" t="s">
        <v>91</v>
      </c>
      <c r="C198" s="22">
        <v>4</v>
      </c>
      <c r="D198" s="23">
        <v>4</v>
      </c>
      <c r="E198" s="23">
        <v>4</v>
      </c>
      <c r="F198" s="23">
        <v>0</v>
      </c>
      <c r="G198" s="23">
        <v>0</v>
      </c>
      <c r="H198" s="51">
        <v>0</v>
      </c>
      <c r="I198" s="23">
        <v>0</v>
      </c>
      <c r="J198" s="24">
        <v>0</v>
      </c>
      <c r="K198" s="237">
        <v>4</v>
      </c>
      <c r="L198" s="23">
        <v>7</v>
      </c>
      <c r="M198" s="24">
        <v>7</v>
      </c>
      <c r="N198" s="242">
        <v>56</v>
      </c>
      <c r="O198" s="23">
        <v>54</v>
      </c>
      <c r="P198" s="23">
        <v>56</v>
      </c>
      <c r="Q198" s="23">
        <v>26</v>
      </c>
      <c r="R198" s="23">
        <v>30</v>
      </c>
      <c r="S198" s="51">
        <v>32</v>
      </c>
      <c r="T198" s="23">
        <v>15</v>
      </c>
      <c r="U198" s="24">
        <v>16</v>
      </c>
      <c r="V198" s="242">
        <v>0</v>
      </c>
      <c r="W198" s="23">
        <v>0</v>
      </c>
      <c r="X198" s="23">
        <v>0</v>
      </c>
      <c r="Y198" s="23">
        <v>0</v>
      </c>
      <c r="Z198" s="23">
        <v>0</v>
      </c>
      <c r="AA198" s="23">
        <v>0</v>
      </c>
      <c r="AB198" s="23">
        <v>0</v>
      </c>
      <c r="AC198" s="51">
        <v>0</v>
      </c>
      <c r="AD198" s="23">
        <v>3</v>
      </c>
      <c r="AE198" s="24">
        <v>2</v>
      </c>
      <c r="AF198" s="237">
        <v>0</v>
      </c>
      <c r="AG198" s="23">
        <v>0</v>
      </c>
      <c r="AH198" s="24">
        <v>1</v>
      </c>
      <c r="AI198" s="237">
        <v>10</v>
      </c>
      <c r="AJ198" s="23">
        <v>11</v>
      </c>
      <c r="AK198" s="24">
        <v>13</v>
      </c>
      <c r="AL198" s="246" t="s">
        <v>267</v>
      </c>
      <c r="AM198" s="50" t="s">
        <v>285</v>
      </c>
      <c r="AN198" s="50" t="s">
        <v>301</v>
      </c>
      <c r="AO198" s="50" t="s">
        <v>317</v>
      </c>
      <c r="AP198" s="50" t="s">
        <v>317</v>
      </c>
      <c r="AQ198" s="50" t="s">
        <v>328</v>
      </c>
      <c r="AR198" s="80" t="s">
        <v>328</v>
      </c>
      <c r="AS198" s="50">
        <v>73.448642864867011</v>
      </c>
      <c r="AT198" s="50">
        <v>73.45</v>
      </c>
      <c r="AU198" s="583">
        <v>73.45</v>
      </c>
      <c r="AV198" s="250">
        <v>13469.772511254918</v>
      </c>
      <c r="AW198" s="25">
        <v>8368.3644373111129</v>
      </c>
      <c r="AX198" s="25">
        <v>9847.2547111285639</v>
      </c>
      <c r="AY198" s="25">
        <v>12635.357795345502</v>
      </c>
      <c r="AZ198" s="25">
        <v>10973.585807707412</v>
      </c>
      <c r="BA198" s="25">
        <v>9463.5204125189957</v>
      </c>
      <c r="BB198" s="97">
        <v>9914.5707764896051</v>
      </c>
      <c r="BC198" s="25">
        <v>11952.123209315827</v>
      </c>
      <c r="BD198" s="25">
        <v>10156.040000000001</v>
      </c>
      <c r="BE198" s="568">
        <v>13705.6</v>
      </c>
      <c r="BF198" s="250">
        <v>7512.3220698800797</v>
      </c>
      <c r="BG198" s="25">
        <v>8383.5322508124591</v>
      </c>
      <c r="BH198" s="25">
        <v>7897.7638146624095</v>
      </c>
      <c r="BI198" s="25">
        <v>8242.62525540549</v>
      </c>
      <c r="BJ198" s="25">
        <v>9083.2579211273696</v>
      </c>
      <c r="BK198" s="25">
        <v>1105.571396861714</v>
      </c>
      <c r="BL198" s="25">
        <v>466.70195388757037</v>
      </c>
      <c r="BM198" s="97">
        <v>0</v>
      </c>
      <c r="BN198" s="25">
        <v>925</v>
      </c>
      <c r="BO198" s="568">
        <v>1228</v>
      </c>
      <c r="BP198" s="221">
        <v>7700.582239144911</v>
      </c>
      <c r="BQ198" s="25">
        <v>5519</v>
      </c>
      <c r="BR198" s="568">
        <v>4291</v>
      </c>
      <c r="BS198" s="573">
        <f>(BR198-BQ198)/BQ198</f>
        <v>-0.22250407682551188</v>
      </c>
      <c r="BT198" s="261">
        <f t="shared" si="213"/>
        <v>0.55771707084162114</v>
      </c>
      <c r="BU198" s="27">
        <f t="shared" si="259"/>
        <v>1.0018125182782096</v>
      </c>
      <c r="BV198" s="27">
        <f t="shared" si="214"/>
        <v>0.80202696551933417</v>
      </c>
      <c r="BW198" s="27">
        <f t="shared" si="215"/>
        <v>0.65234601100428136</v>
      </c>
      <c r="BX198" s="27">
        <f t="shared" si="216"/>
        <v>0.82773836012177981</v>
      </c>
      <c r="BY198" s="27">
        <f t="shared" si="260"/>
        <v>0.11682453766350925</v>
      </c>
      <c r="BZ198" s="27">
        <f t="shared" si="258"/>
        <v>4.7072330654420201E-2</v>
      </c>
      <c r="CA198" s="98">
        <f t="shared" si="249"/>
        <v>0</v>
      </c>
      <c r="CB198" s="27">
        <f t="shared" si="244"/>
        <v>9.1078806306395005E-2</v>
      </c>
      <c r="CC198" s="28">
        <f t="shared" si="183"/>
        <v>8.9598412327807603E-2</v>
      </c>
      <c r="CD198" s="242" t="s">
        <v>107</v>
      </c>
      <c r="CE198" s="29">
        <f t="shared" si="261"/>
        <v>44.409544743658849</v>
      </c>
      <c r="CF198" s="29">
        <f t="shared" si="261"/>
        <v>-19.978555275887544</v>
      </c>
      <c r="CG198" s="29">
        <f t="shared" si="261"/>
        <v>-14.968095451505281</v>
      </c>
      <c r="CH198" s="29">
        <f t="shared" si="261"/>
        <v>17.539234911749844</v>
      </c>
      <c r="CI198" s="29">
        <f t="shared" si="261"/>
        <v>-71.091382245827049</v>
      </c>
      <c r="CJ198" s="29">
        <f t="shared" si="261"/>
        <v>-6.9752207009089044</v>
      </c>
      <c r="CK198" s="99">
        <f t="shared" si="250"/>
        <v>-4.7072330654420202</v>
      </c>
      <c r="CL198" s="29">
        <f t="shared" si="211"/>
        <v>9.1078806306395013</v>
      </c>
      <c r="CM198" s="560">
        <f t="shared" si="179"/>
        <v>-0.14803939785874021</v>
      </c>
      <c r="CN198" s="261">
        <f t="shared" si="255"/>
        <v>0</v>
      </c>
      <c r="CO198" s="27">
        <f t="shared" si="256"/>
        <v>0</v>
      </c>
      <c r="CP198" s="27">
        <f t="shared" si="257"/>
        <v>0</v>
      </c>
      <c r="CQ198" s="27">
        <f>AA198/Q198</f>
        <v>0</v>
      </c>
      <c r="CR198" s="27">
        <f t="shared" si="243"/>
        <v>0</v>
      </c>
      <c r="CS198" s="98">
        <f t="shared" si="251"/>
        <v>0</v>
      </c>
      <c r="CT198" s="27">
        <f t="shared" si="245"/>
        <v>0.2</v>
      </c>
      <c r="CU198" s="28">
        <f t="shared" si="245"/>
        <v>0.125</v>
      </c>
      <c r="CV198" s="267">
        <f t="shared" si="252"/>
        <v>0</v>
      </c>
      <c r="CW198" s="27">
        <f t="shared" si="246"/>
        <v>0</v>
      </c>
      <c r="CX198" s="28">
        <f t="shared" si="246"/>
        <v>6.25E-2</v>
      </c>
      <c r="CY198" s="267">
        <f t="shared" si="253"/>
        <v>0.3125</v>
      </c>
      <c r="CZ198" s="27">
        <f t="shared" si="247"/>
        <v>0.73333333333333328</v>
      </c>
      <c r="DA198" s="28">
        <f t="shared" si="247"/>
        <v>0.8125</v>
      </c>
      <c r="DB198" s="267">
        <f t="shared" si="254"/>
        <v>0.3125</v>
      </c>
      <c r="DC198" s="27">
        <f t="shared" si="248"/>
        <v>0.93333333333333335</v>
      </c>
      <c r="DD198" s="28">
        <f t="shared" si="248"/>
        <v>1</v>
      </c>
      <c r="DE198" s="159">
        <f t="shared" si="188"/>
        <v>0</v>
      </c>
      <c r="DF198" s="159">
        <f t="shared" si="189"/>
        <v>6.6666666666666666E-2</v>
      </c>
      <c r="DG198" s="261"/>
      <c r="DH198" s="28" t="s">
        <v>192</v>
      </c>
      <c r="DI198" s="26"/>
      <c r="DJ198" s="171" t="s">
        <v>192</v>
      </c>
      <c r="DK198" s="187"/>
      <c r="DL198" s="165" t="s">
        <v>192</v>
      </c>
      <c r="DM198" s="165"/>
      <c r="DN198" s="171" t="s">
        <v>192</v>
      </c>
      <c r="DO198" s="187"/>
      <c r="DP198" s="165" t="s">
        <v>192</v>
      </c>
      <c r="DQ198" s="165"/>
      <c r="DR198" s="171" t="s">
        <v>192</v>
      </c>
      <c r="DS198" s="187" t="s">
        <v>192</v>
      </c>
      <c r="DT198" s="165"/>
      <c r="DU198" s="165" t="s">
        <v>192</v>
      </c>
      <c r="DV198" s="171"/>
    </row>
    <row r="199" spans="1:126" s="11" customFormat="1" x14ac:dyDescent="0.25">
      <c r="A199" s="10"/>
      <c r="B199" s="35" t="s">
        <v>92</v>
      </c>
      <c r="C199" s="36">
        <v>14</v>
      </c>
      <c r="D199" s="37">
        <v>14</v>
      </c>
      <c r="E199" s="37">
        <v>14</v>
      </c>
      <c r="F199" s="37">
        <v>0</v>
      </c>
      <c r="G199" s="37">
        <v>0</v>
      </c>
      <c r="H199" s="76">
        <v>0</v>
      </c>
      <c r="I199" s="37">
        <v>0</v>
      </c>
      <c r="J199" s="38">
        <v>0</v>
      </c>
      <c r="K199" s="239">
        <v>12</v>
      </c>
      <c r="L199" s="37">
        <v>19</v>
      </c>
      <c r="M199" s="38">
        <v>19</v>
      </c>
      <c r="N199" s="195">
        <v>135</v>
      </c>
      <c r="O199" s="37">
        <v>154</v>
      </c>
      <c r="P199" s="37">
        <v>160</v>
      </c>
      <c r="Q199" s="37">
        <v>86</v>
      </c>
      <c r="R199" s="37">
        <v>92</v>
      </c>
      <c r="S199" s="76">
        <v>124</v>
      </c>
      <c r="T199" s="37">
        <v>40</v>
      </c>
      <c r="U199" s="38">
        <v>86</v>
      </c>
      <c r="V199" s="195">
        <v>0</v>
      </c>
      <c r="W199" s="37">
        <v>30</v>
      </c>
      <c r="X199" s="37">
        <v>0</v>
      </c>
      <c r="Y199" s="37">
        <v>0</v>
      </c>
      <c r="Z199" s="37">
        <v>0</v>
      </c>
      <c r="AA199" s="37">
        <v>0</v>
      </c>
      <c r="AB199" s="37">
        <v>0</v>
      </c>
      <c r="AC199" s="76">
        <v>0</v>
      </c>
      <c r="AD199" s="37">
        <v>4</v>
      </c>
      <c r="AE199" s="38">
        <v>2</v>
      </c>
      <c r="AF199" s="239">
        <v>0</v>
      </c>
      <c r="AG199" s="37">
        <v>0</v>
      </c>
      <c r="AH199" s="38">
        <v>1</v>
      </c>
      <c r="AI199" s="239">
        <v>27</v>
      </c>
      <c r="AJ199" s="37">
        <v>29</v>
      </c>
      <c r="AK199" s="38">
        <v>67</v>
      </c>
      <c r="AL199" s="248"/>
      <c r="AM199" s="39" t="s">
        <v>286</v>
      </c>
      <c r="AN199" s="39" t="s">
        <v>302</v>
      </c>
      <c r="AO199" s="39" t="s">
        <v>318</v>
      </c>
      <c r="AP199" s="39" t="s">
        <v>320</v>
      </c>
      <c r="AQ199" s="39" t="s">
        <v>329</v>
      </c>
      <c r="AR199" s="76" t="s">
        <v>335</v>
      </c>
      <c r="AS199" s="39">
        <v>58.124313464351374</v>
      </c>
      <c r="AT199" s="37">
        <v>58.12</v>
      </c>
      <c r="AU199" s="38">
        <v>58.12</v>
      </c>
      <c r="AV199" s="252">
        <v>38706.083061564823</v>
      </c>
      <c r="AW199" s="226">
        <v>50358.748669614863</v>
      </c>
      <c r="AX199" s="226">
        <v>69319.468870410536</v>
      </c>
      <c r="AY199" s="226">
        <v>88556.667292730272</v>
      </c>
      <c r="AZ199" s="226">
        <v>80074.231222360715</v>
      </c>
      <c r="BA199" s="226">
        <v>80648.37422666917</v>
      </c>
      <c r="BB199" s="108">
        <v>87354.369070181725</v>
      </c>
      <c r="BC199" s="226">
        <v>115117.44383924964</v>
      </c>
      <c r="BD199" s="226">
        <v>96598.34</v>
      </c>
      <c r="BE199" s="567">
        <v>112062.27</v>
      </c>
      <c r="BF199" s="252">
        <v>25731.256509638533</v>
      </c>
      <c r="BG199" s="226">
        <v>23396.295410953833</v>
      </c>
      <c r="BH199" s="226">
        <v>26020.14217335132</v>
      </c>
      <c r="BI199" s="226">
        <v>40608.661874434409</v>
      </c>
      <c r="BJ199" s="226">
        <v>48579.36209810985</v>
      </c>
      <c r="BK199" s="226">
        <v>8700.8611220197945</v>
      </c>
      <c r="BL199" s="226">
        <v>9718.2144666222739</v>
      </c>
      <c r="BM199" s="108">
        <v>13478.864662124861</v>
      </c>
      <c r="BN199" s="226">
        <v>11139</v>
      </c>
      <c r="BO199" s="567">
        <v>28733</v>
      </c>
      <c r="BP199" s="257">
        <v>73771.634765880677</v>
      </c>
      <c r="BQ199" s="226">
        <v>46599</v>
      </c>
      <c r="BR199" s="567">
        <v>75332</v>
      </c>
      <c r="BS199" s="572">
        <f>(BR199-BQ199)/BQ199</f>
        <v>0.6166012146183395</v>
      </c>
      <c r="BT199" s="263">
        <f t="shared" si="213"/>
        <v>0.66478585468622875</v>
      </c>
      <c r="BU199" s="41">
        <f t="shared" si="259"/>
        <v>0.46459246961135353</v>
      </c>
      <c r="BV199" s="41">
        <f t="shared" si="214"/>
        <v>0.37536557329939652</v>
      </c>
      <c r="BW199" s="41">
        <f t="shared" si="215"/>
        <v>0.45856131577535131</v>
      </c>
      <c r="BX199" s="41">
        <f t="shared" si="216"/>
        <v>0.6066790945917202</v>
      </c>
      <c r="BY199" s="41">
        <f t="shared" si="260"/>
        <v>0.1078863796753705</v>
      </c>
      <c r="BZ199" s="41">
        <f t="shared" si="258"/>
        <v>0.11125046829443097</v>
      </c>
      <c r="CA199" s="103">
        <f t="shared" si="249"/>
        <v>0.11708794264878562</v>
      </c>
      <c r="CB199" s="41">
        <f t="shared" si="244"/>
        <v>0.11531254056746731</v>
      </c>
      <c r="CC199" s="42">
        <f t="shared" si="183"/>
        <v>0.2564020878748931</v>
      </c>
      <c r="CD199" s="195" t="s">
        <v>107</v>
      </c>
      <c r="CE199" s="43">
        <f t="shared" si="261"/>
        <v>-20.019338507487522</v>
      </c>
      <c r="CF199" s="43">
        <f t="shared" si="261"/>
        <v>-8.922689631195702</v>
      </c>
      <c r="CG199" s="43">
        <f t="shared" si="261"/>
        <v>8.3195742475954795</v>
      </c>
      <c r="CH199" s="43">
        <f t="shared" si="261"/>
        <v>14.811777881636889</v>
      </c>
      <c r="CI199" s="43">
        <f t="shared" si="261"/>
        <v>-49.879271491634967</v>
      </c>
      <c r="CJ199" s="43">
        <f t="shared" si="261"/>
        <v>0.33640886190604707</v>
      </c>
      <c r="CK199" s="110">
        <f t="shared" si="250"/>
        <v>0.58374743543546526</v>
      </c>
      <c r="CL199" s="43">
        <f t="shared" si="211"/>
        <v>-0.17754020813183086</v>
      </c>
      <c r="CM199" s="562">
        <f t="shared" si="179"/>
        <v>14.108954730742578</v>
      </c>
      <c r="CN199" s="263">
        <f t="shared" si="255"/>
        <v>0</v>
      </c>
      <c r="CO199" s="41">
        <f t="shared" si="256"/>
        <v>0</v>
      </c>
      <c r="CP199" s="41">
        <f t="shared" si="257"/>
        <v>0</v>
      </c>
      <c r="CQ199" s="41">
        <f>AA199/Q199</f>
        <v>0</v>
      </c>
      <c r="CR199" s="41">
        <f t="shared" si="243"/>
        <v>0</v>
      </c>
      <c r="CS199" s="103">
        <f t="shared" si="251"/>
        <v>0</v>
      </c>
      <c r="CT199" s="41">
        <f t="shared" si="245"/>
        <v>0.1</v>
      </c>
      <c r="CU199" s="42">
        <f t="shared" si="245"/>
        <v>2.3255813953488372E-2</v>
      </c>
      <c r="CV199" s="269">
        <f t="shared" si="252"/>
        <v>0</v>
      </c>
      <c r="CW199" s="41">
        <f t="shared" si="246"/>
        <v>0</v>
      </c>
      <c r="CX199" s="42">
        <f t="shared" si="246"/>
        <v>1.1627906976744186E-2</v>
      </c>
      <c r="CY199" s="269">
        <f t="shared" si="253"/>
        <v>0.21774193548387097</v>
      </c>
      <c r="CZ199" s="41">
        <f t="shared" si="247"/>
        <v>0.72499999999999998</v>
      </c>
      <c r="DA199" s="42">
        <f t="shared" si="247"/>
        <v>0.77906976744186052</v>
      </c>
      <c r="DB199" s="269">
        <f t="shared" si="254"/>
        <v>0.21774193548387097</v>
      </c>
      <c r="DC199" s="41">
        <f t="shared" si="248"/>
        <v>0.82499999999999996</v>
      </c>
      <c r="DD199" s="42">
        <f t="shared" si="248"/>
        <v>0.81395348837209303</v>
      </c>
      <c r="DE199" s="549">
        <f t="shared" si="188"/>
        <v>0</v>
      </c>
      <c r="DF199" s="549">
        <f t="shared" si="189"/>
        <v>1.1499999999999999</v>
      </c>
      <c r="DG199" s="263"/>
      <c r="DH199" s="42" t="s">
        <v>192</v>
      </c>
      <c r="DI199" s="140"/>
      <c r="DJ199" s="173" t="s">
        <v>192</v>
      </c>
      <c r="DK199" s="189"/>
      <c r="DL199" s="94" t="s">
        <v>192</v>
      </c>
      <c r="DM199" s="94"/>
      <c r="DN199" s="173" t="s">
        <v>192</v>
      </c>
      <c r="DO199" s="189"/>
      <c r="DP199" s="94" t="s">
        <v>192</v>
      </c>
      <c r="DQ199" s="94" t="s">
        <v>192</v>
      </c>
      <c r="DR199" s="173"/>
      <c r="DS199" s="189"/>
      <c r="DT199" s="94" t="s">
        <v>192</v>
      </c>
      <c r="DU199" s="94"/>
      <c r="DV199" s="173" t="s">
        <v>192</v>
      </c>
    </row>
    <row r="200" spans="1:126" s="11" customFormat="1" x14ac:dyDescent="0.25">
      <c r="A200" s="10"/>
      <c r="B200" s="35" t="s">
        <v>93</v>
      </c>
      <c r="C200" s="36">
        <v>0</v>
      </c>
      <c r="D200" s="37">
        <v>0</v>
      </c>
      <c r="E200" s="37">
        <v>0</v>
      </c>
      <c r="F200" s="37">
        <v>0</v>
      </c>
      <c r="G200" s="37">
        <v>0</v>
      </c>
      <c r="H200" s="76">
        <v>0</v>
      </c>
      <c r="I200" s="37">
        <v>0</v>
      </c>
      <c r="J200" s="38"/>
      <c r="K200" s="239">
        <v>9</v>
      </c>
      <c r="L200" s="37">
        <v>7</v>
      </c>
      <c r="M200" s="38"/>
      <c r="N200" s="195">
        <v>41</v>
      </c>
      <c r="O200" s="37">
        <v>54</v>
      </c>
      <c r="P200" s="37">
        <v>59</v>
      </c>
      <c r="Q200" s="37">
        <v>53</v>
      </c>
      <c r="R200" s="37">
        <v>38</v>
      </c>
      <c r="S200" s="76">
        <v>44</v>
      </c>
      <c r="T200" s="37">
        <v>35</v>
      </c>
      <c r="U200" s="38"/>
      <c r="V200" s="195">
        <v>0</v>
      </c>
      <c r="W200" s="37">
        <v>0</v>
      </c>
      <c r="X200" s="37">
        <v>0</v>
      </c>
      <c r="Y200" s="37">
        <v>0</v>
      </c>
      <c r="Z200" s="37">
        <v>0</v>
      </c>
      <c r="AA200" s="37">
        <v>0</v>
      </c>
      <c r="AB200" s="37">
        <v>0</v>
      </c>
      <c r="AC200" s="76">
        <v>0</v>
      </c>
      <c r="AD200" s="37">
        <v>0</v>
      </c>
      <c r="AE200" s="38"/>
      <c r="AF200" s="239">
        <v>2</v>
      </c>
      <c r="AG200" s="37">
        <v>4</v>
      </c>
      <c r="AH200" s="38"/>
      <c r="AI200" s="239">
        <v>4</v>
      </c>
      <c r="AJ200" s="37">
        <v>2</v>
      </c>
      <c r="AK200" s="38"/>
      <c r="AL200" s="248">
        <v>19.74946073158377</v>
      </c>
      <c r="AM200" s="39">
        <v>35.201848595056376</v>
      </c>
      <c r="AN200" s="39">
        <v>47.609290783774711</v>
      </c>
      <c r="AO200" s="39">
        <v>47.609290783774711</v>
      </c>
      <c r="AP200" s="39">
        <v>47.609290783774711</v>
      </c>
      <c r="AQ200" s="39">
        <v>47.609290783774711</v>
      </c>
      <c r="AR200" s="78">
        <v>45.1477225513799</v>
      </c>
      <c r="AS200" s="39">
        <v>45.1477225513799</v>
      </c>
      <c r="AT200" s="39">
        <v>45.15</v>
      </c>
      <c r="AU200" s="587"/>
      <c r="AV200" s="252">
        <v>41048.670753154503</v>
      </c>
      <c r="AW200" s="226">
        <v>43491.599364830021</v>
      </c>
      <c r="AX200" s="226">
        <v>65891.841822186558</v>
      </c>
      <c r="AY200" s="226">
        <v>83328.25368096937</v>
      </c>
      <c r="AZ200" s="226">
        <v>71609.040358336046</v>
      </c>
      <c r="BA200" s="226">
        <v>72047.114131393682</v>
      </c>
      <c r="BB200" s="108">
        <v>77865.236965071352</v>
      </c>
      <c r="BC200" s="226">
        <v>82035.674242036184</v>
      </c>
      <c r="BD200" s="226">
        <v>69294</v>
      </c>
      <c r="BE200" s="567"/>
      <c r="BF200" s="252">
        <v>2530.2217972578414</v>
      </c>
      <c r="BG200" s="226">
        <v>1533.7562108354534</v>
      </c>
      <c r="BH200" s="226">
        <v>3742.3093778635298</v>
      </c>
      <c r="BI200" s="226">
        <v>5645.542711766012</v>
      </c>
      <c r="BJ200" s="226">
        <v>7443.7111911713655</v>
      </c>
      <c r="BK200" s="226">
        <v>6999.1064365029224</v>
      </c>
      <c r="BL200" s="226">
        <v>697.20718721008984</v>
      </c>
      <c r="BM200" s="108">
        <v>842.34011189463922</v>
      </c>
      <c r="BN200" s="226">
        <v>5567</v>
      </c>
      <c r="BO200" s="567"/>
      <c r="BP200" s="257">
        <v>7677.8162901747855</v>
      </c>
      <c r="BQ200" s="226">
        <v>6839</v>
      </c>
      <c r="BR200" s="567"/>
      <c r="BS200" s="572"/>
      <c r="BT200" s="263">
        <f t="shared" si="213"/>
        <v>6.1639554968132539E-2</v>
      </c>
      <c r="BU200" s="41">
        <f t="shared" si="259"/>
        <v>3.5265573886338678E-2</v>
      </c>
      <c r="BV200" s="41">
        <f t="shared" si="214"/>
        <v>5.679473018772789E-2</v>
      </c>
      <c r="BW200" s="41">
        <f t="shared" si="215"/>
        <v>6.775064233771827E-2</v>
      </c>
      <c r="BX200" s="41">
        <f t="shared" si="216"/>
        <v>0.10394932195603483</v>
      </c>
      <c r="BY200" s="41">
        <f t="shared" si="260"/>
        <v>9.7146242717487896E-2</v>
      </c>
      <c r="BZ200" s="41">
        <f t="shared" si="258"/>
        <v>8.9540238286674942E-3</v>
      </c>
      <c r="CA200" s="103">
        <f t="shared" si="249"/>
        <v>1.0267973289393809E-2</v>
      </c>
      <c r="CB200" s="41">
        <f t="shared" si="244"/>
        <v>8.033884607613935E-2</v>
      </c>
      <c r="CC200" s="42"/>
      <c r="CD200" s="195" t="s">
        <v>107</v>
      </c>
      <c r="CE200" s="43">
        <f t="shared" si="261"/>
        <v>-2.637398108179386</v>
      </c>
      <c r="CF200" s="43">
        <f t="shared" si="261"/>
        <v>2.1529156301389212</v>
      </c>
      <c r="CG200" s="43">
        <f t="shared" si="261"/>
        <v>1.0955912149990379</v>
      </c>
      <c r="CH200" s="43">
        <f t="shared" si="261"/>
        <v>3.6198679618316563</v>
      </c>
      <c r="CI200" s="43">
        <f t="shared" si="261"/>
        <v>-0.68030792385469363</v>
      </c>
      <c r="CJ200" s="43">
        <f t="shared" si="261"/>
        <v>-8.8192218888820388</v>
      </c>
      <c r="CK200" s="110">
        <f t="shared" si="250"/>
        <v>0.13139494607263147</v>
      </c>
      <c r="CL200" s="43">
        <f t="shared" si="211"/>
        <v>7.0070872786745539</v>
      </c>
      <c r="CM200" s="562">
        <f t="shared" ref="CM200:CM220" si="262">(CC200-CB200)*100</f>
        <v>-8.0338846076139347</v>
      </c>
      <c r="CN200" s="263">
        <f t="shared" si="255"/>
        <v>0</v>
      </c>
      <c r="CO200" s="41">
        <f t="shared" si="256"/>
        <v>0</v>
      </c>
      <c r="CP200" s="41">
        <f t="shared" si="257"/>
        <v>0</v>
      </c>
      <c r="CQ200" s="41">
        <f>AA200/Q200</f>
        <v>0</v>
      </c>
      <c r="CR200" s="41">
        <f t="shared" si="243"/>
        <v>0</v>
      </c>
      <c r="CS200" s="103">
        <f t="shared" si="251"/>
        <v>0</v>
      </c>
      <c r="CT200" s="41">
        <f t="shared" si="245"/>
        <v>0</v>
      </c>
      <c r="CU200" s="42"/>
      <c r="CV200" s="269">
        <f t="shared" si="252"/>
        <v>4.5454545454545456E-2</v>
      </c>
      <c r="CW200" s="41">
        <f t="shared" si="246"/>
        <v>0.11428571428571428</v>
      </c>
      <c r="CX200" s="42"/>
      <c r="CY200" s="269">
        <f t="shared" si="253"/>
        <v>9.0909090909090912E-2</v>
      </c>
      <c r="CZ200" s="41">
        <f t="shared" si="247"/>
        <v>5.7142857142857141E-2</v>
      </c>
      <c r="DA200" s="42"/>
      <c r="DB200" s="269">
        <f t="shared" si="254"/>
        <v>0.13636363636363635</v>
      </c>
      <c r="DC200" s="41">
        <f t="shared" si="248"/>
        <v>0.17142857142857143</v>
      </c>
      <c r="DD200" s="42"/>
      <c r="DE200" s="549"/>
      <c r="DF200" s="549"/>
      <c r="DG200" s="263"/>
      <c r="DH200" s="42" t="s">
        <v>192</v>
      </c>
      <c r="DI200" s="140"/>
      <c r="DJ200" s="173" t="s">
        <v>192</v>
      </c>
      <c r="DK200" s="189" t="s">
        <v>192</v>
      </c>
      <c r="DL200" s="94"/>
      <c r="DM200" s="94"/>
      <c r="DN200" s="173" t="s">
        <v>192</v>
      </c>
      <c r="DO200" s="189"/>
      <c r="DP200" s="94" t="s">
        <v>192</v>
      </c>
      <c r="DQ200" s="94"/>
      <c r="DR200" s="173" t="s">
        <v>192</v>
      </c>
      <c r="DS200" s="189"/>
      <c r="DT200" s="94"/>
      <c r="DU200" s="94"/>
      <c r="DV200" s="173"/>
    </row>
    <row r="201" spans="1:126" s="8" customFormat="1" x14ac:dyDescent="0.25">
      <c r="A201" s="7"/>
      <c r="B201" s="21" t="s">
        <v>94</v>
      </c>
      <c r="C201" s="22">
        <v>0</v>
      </c>
      <c r="D201" s="23">
        <v>0</v>
      </c>
      <c r="E201" s="23">
        <v>0</v>
      </c>
      <c r="F201" s="23"/>
      <c r="G201" s="23"/>
      <c r="H201" s="51"/>
      <c r="I201" s="23"/>
      <c r="J201" s="24"/>
      <c r="K201" s="237"/>
      <c r="L201" s="23"/>
      <c r="M201" s="24"/>
      <c r="N201" s="242">
        <v>9</v>
      </c>
      <c r="O201" s="23">
        <v>5</v>
      </c>
      <c r="P201" s="23">
        <v>6</v>
      </c>
      <c r="Q201" s="23"/>
      <c r="R201" s="23"/>
      <c r="S201" s="51"/>
      <c r="T201" s="23"/>
      <c r="U201" s="24"/>
      <c r="V201" s="242"/>
      <c r="W201" s="23"/>
      <c r="X201" s="23"/>
      <c r="Y201" s="23"/>
      <c r="Z201" s="23"/>
      <c r="AA201" s="23"/>
      <c r="AB201" s="23"/>
      <c r="AC201" s="51"/>
      <c r="AD201" s="23"/>
      <c r="AE201" s="24"/>
      <c r="AF201" s="237"/>
      <c r="AG201" s="23"/>
      <c r="AH201" s="24"/>
      <c r="AI201" s="237"/>
      <c r="AJ201" s="23"/>
      <c r="AK201" s="24"/>
      <c r="AL201" s="246" t="s">
        <v>287</v>
      </c>
      <c r="AM201" s="50" t="s">
        <v>287</v>
      </c>
      <c r="AN201" s="50" t="s">
        <v>285</v>
      </c>
      <c r="AO201" s="50" t="s">
        <v>319</v>
      </c>
      <c r="AP201" s="50" t="s">
        <v>324</v>
      </c>
      <c r="AQ201" s="50"/>
      <c r="AR201" s="80"/>
      <c r="AS201" s="50"/>
      <c r="AT201" s="50"/>
      <c r="AU201" s="583"/>
      <c r="AV201" s="250">
        <v>8700.8468933016884</v>
      </c>
      <c r="AW201" s="25">
        <v>8700.8468933016884</v>
      </c>
      <c r="AX201" s="25">
        <v>8700.8468933016884</v>
      </c>
      <c r="AY201" s="25">
        <v>12208.311278820267</v>
      </c>
      <c r="AZ201" s="25">
        <v>13343.962185758761</v>
      </c>
      <c r="BA201" s="25"/>
      <c r="BB201" s="97"/>
      <c r="BC201" s="25"/>
      <c r="BD201" s="25"/>
      <c r="BE201" s="568"/>
      <c r="BF201" s="250">
        <v>3097.5207881571532</v>
      </c>
      <c r="BG201" s="25">
        <v>3669.8567452661055</v>
      </c>
      <c r="BH201" s="25">
        <v>4174.9193231683375</v>
      </c>
      <c r="BI201" s="25">
        <v>1907.0181729187655</v>
      </c>
      <c r="BJ201" s="25">
        <v>4998.4206122901978</v>
      </c>
      <c r="BK201" s="25"/>
      <c r="BL201" s="25"/>
      <c r="BM201" s="97"/>
      <c r="BN201" s="25"/>
      <c r="BO201" s="568"/>
      <c r="BP201" s="221"/>
      <c r="BQ201" s="25"/>
      <c r="BR201" s="568"/>
      <c r="BS201" s="576"/>
      <c r="BT201" s="261">
        <f t="shared" si="213"/>
        <v>0.35600221750158217</v>
      </c>
      <c r="BU201" s="27">
        <f t="shared" si="259"/>
        <v>0.42178155647024773</v>
      </c>
      <c r="BV201" s="27">
        <f t="shared" si="214"/>
        <v>0.47982907576300216</v>
      </c>
      <c r="BW201" s="27">
        <f t="shared" si="215"/>
        <v>0.15620654891288516</v>
      </c>
      <c r="BX201" s="27">
        <f t="shared" si="216"/>
        <v>0.37458294191096575</v>
      </c>
      <c r="BY201" s="27"/>
      <c r="BZ201" s="27"/>
      <c r="CA201" s="98"/>
      <c r="CB201" s="27"/>
      <c r="CC201" s="28"/>
      <c r="CD201" s="242" t="s">
        <v>107</v>
      </c>
      <c r="CE201" s="29">
        <f t="shared" ref="CE201:CH202" si="263">(BU201-BT201)*100</f>
        <v>6.5779338968665559</v>
      </c>
      <c r="CF201" s="29">
        <f t="shared" si="263"/>
        <v>5.8047519292754419</v>
      </c>
      <c r="CG201" s="29">
        <f t="shared" si="263"/>
        <v>-32.362252685011697</v>
      </c>
      <c r="CH201" s="29">
        <f t="shared" si="263"/>
        <v>21.83763929980806</v>
      </c>
      <c r="CI201" s="29"/>
      <c r="CJ201" s="29"/>
      <c r="CK201" s="99"/>
      <c r="CL201" s="29"/>
      <c r="CM201" s="560">
        <f t="shared" si="262"/>
        <v>0</v>
      </c>
      <c r="CN201" s="261">
        <f t="shared" si="255"/>
        <v>0</v>
      </c>
      <c r="CO201" s="27">
        <f t="shared" si="256"/>
        <v>0</v>
      </c>
      <c r="CP201" s="27">
        <f t="shared" si="257"/>
        <v>0</v>
      </c>
      <c r="CQ201" s="27"/>
      <c r="CR201" s="27"/>
      <c r="CS201" s="98"/>
      <c r="CT201" s="27"/>
      <c r="CU201" s="28"/>
      <c r="CV201" s="267"/>
      <c r="CW201" s="27"/>
      <c r="CX201" s="28"/>
      <c r="CY201" s="267"/>
      <c r="CZ201" s="27"/>
      <c r="DA201" s="28"/>
      <c r="DB201" s="267"/>
      <c r="DC201" s="27"/>
      <c r="DD201" s="28"/>
      <c r="DE201" s="159"/>
      <c r="DF201" s="159"/>
      <c r="DG201" s="261"/>
      <c r="DH201" s="28"/>
      <c r="DI201" s="26"/>
      <c r="DJ201" s="171"/>
      <c r="DK201" s="187"/>
      <c r="DL201" s="165"/>
      <c r="DM201" s="165"/>
      <c r="DN201" s="171"/>
      <c r="DO201" s="187"/>
      <c r="DP201" s="165"/>
      <c r="DQ201" s="165"/>
      <c r="DR201" s="171"/>
      <c r="DS201" s="187"/>
      <c r="DT201" s="165"/>
      <c r="DU201" s="165"/>
      <c r="DV201" s="171"/>
    </row>
    <row r="202" spans="1:126" s="11" customFormat="1" x14ac:dyDescent="0.25">
      <c r="A202" s="10"/>
      <c r="B202" s="35" t="s">
        <v>153</v>
      </c>
      <c r="C202" s="36">
        <v>13</v>
      </c>
      <c r="D202" s="37">
        <v>13</v>
      </c>
      <c r="E202" s="37">
        <v>13</v>
      </c>
      <c r="F202" s="37">
        <v>13</v>
      </c>
      <c r="G202" s="37">
        <v>13</v>
      </c>
      <c r="H202" s="76">
        <v>14</v>
      </c>
      <c r="I202" s="37">
        <v>14</v>
      </c>
      <c r="J202" s="38">
        <v>14</v>
      </c>
      <c r="K202" s="239">
        <v>1</v>
      </c>
      <c r="L202" s="37">
        <v>0</v>
      </c>
      <c r="M202" s="38">
        <v>1</v>
      </c>
      <c r="N202" s="195">
        <v>275</v>
      </c>
      <c r="O202" s="37">
        <v>355</v>
      </c>
      <c r="P202" s="37">
        <v>360</v>
      </c>
      <c r="Q202" s="37">
        <v>410</v>
      </c>
      <c r="R202" s="37">
        <v>317</v>
      </c>
      <c r="S202" s="76">
        <v>287</v>
      </c>
      <c r="T202" s="37">
        <v>238</v>
      </c>
      <c r="U202" s="38">
        <v>279</v>
      </c>
      <c r="V202" s="195">
        <v>0</v>
      </c>
      <c r="W202" s="37">
        <v>2</v>
      </c>
      <c r="X202" s="37">
        <v>5</v>
      </c>
      <c r="Y202" s="37">
        <v>24</v>
      </c>
      <c r="Z202" s="37">
        <v>12</v>
      </c>
      <c r="AA202" s="37">
        <v>16</v>
      </c>
      <c r="AB202" s="37">
        <v>19</v>
      </c>
      <c r="AC202" s="76">
        <v>24</v>
      </c>
      <c r="AD202" s="37">
        <v>21</v>
      </c>
      <c r="AE202" s="38">
        <v>8</v>
      </c>
      <c r="AF202" s="239">
        <v>50</v>
      </c>
      <c r="AG202" s="37">
        <v>19</v>
      </c>
      <c r="AH202" s="38">
        <v>41</v>
      </c>
      <c r="AI202" s="239">
        <v>16</v>
      </c>
      <c r="AJ202" s="37">
        <v>9</v>
      </c>
      <c r="AK202" s="38">
        <v>36</v>
      </c>
      <c r="AL202" s="248">
        <v>35.315678339907002</v>
      </c>
      <c r="AM202" s="39">
        <v>41.704372769648437</v>
      </c>
      <c r="AN202" s="39">
        <v>55.378170869830001</v>
      </c>
      <c r="AO202" s="39">
        <v>65.907422268512988</v>
      </c>
      <c r="AP202" s="39">
        <v>65.452103289110482</v>
      </c>
      <c r="AQ202" s="39">
        <v>64.584151484624456</v>
      </c>
      <c r="AR202" s="78" t="s">
        <v>336</v>
      </c>
      <c r="AS202" s="39">
        <v>59.803302200898116</v>
      </c>
      <c r="AT202" s="39">
        <v>59.8</v>
      </c>
      <c r="AU202" s="587">
        <v>66.97</v>
      </c>
      <c r="AV202" s="252">
        <v>197478.95572592074</v>
      </c>
      <c r="AW202" s="226">
        <v>190955.0884741692</v>
      </c>
      <c r="AX202" s="226">
        <v>256162.45781185082</v>
      </c>
      <c r="AY202" s="226">
        <v>350279.73659797042</v>
      </c>
      <c r="AZ202" s="226">
        <v>407783.67795288586</v>
      </c>
      <c r="BA202" s="226">
        <v>325312.60493679607</v>
      </c>
      <c r="BB202" s="108">
        <v>301689.70296128083</v>
      </c>
      <c r="BC202" s="226">
        <v>305714.35279252823</v>
      </c>
      <c r="BD202" s="226">
        <v>255170</v>
      </c>
      <c r="BE202" s="567">
        <v>286066</v>
      </c>
      <c r="BF202" s="252">
        <v>17589.541323043126</v>
      </c>
      <c r="BG202" s="226">
        <v>13522.973688254478</v>
      </c>
      <c r="BH202" s="226">
        <v>19989.92606758072</v>
      </c>
      <c r="BI202" s="226">
        <v>43924.052794235664</v>
      </c>
      <c r="BJ202" s="226">
        <v>86069.515825180279</v>
      </c>
      <c r="BK202" s="226">
        <v>39702.39213208804</v>
      </c>
      <c r="BL202" s="226">
        <v>24350.217130238303</v>
      </c>
      <c r="BM202" s="108">
        <v>12204.825242884219</v>
      </c>
      <c r="BN202" s="226">
        <v>16813</v>
      </c>
      <c r="BO202" s="567">
        <v>27166</v>
      </c>
      <c r="BP202" s="257">
        <v>115017.07446172761</v>
      </c>
      <c r="BQ202" s="226">
        <v>124787</v>
      </c>
      <c r="BR202" s="567">
        <v>89637</v>
      </c>
      <c r="BS202" s="572">
        <f t="shared" ref="BS202:BS203" si="264">(BR202-BQ202)/BQ202</f>
        <v>-0.28167998269050459</v>
      </c>
      <c r="BT202" s="263">
        <f t="shared" si="213"/>
        <v>8.9070459474454036E-2</v>
      </c>
      <c r="BU202" s="41">
        <f t="shared" si="259"/>
        <v>7.0817561324550679E-2</v>
      </c>
      <c r="BV202" s="41">
        <f t="shared" si="214"/>
        <v>7.8036126910771414E-2</v>
      </c>
      <c r="BW202" s="41">
        <f t="shared" si="215"/>
        <v>0.12539707041246578</v>
      </c>
      <c r="BX202" s="41">
        <f t="shared" si="216"/>
        <v>0.2110666033943725</v>
      </c>
      <c r="BY202" s="41">
        <v>0.122</v>
      </c>
      <c r="BZ202" s="41">
        <f t="shared" si="258"/>
        <v>8.0712788309395614E-2</v>
      </c>
      <c r="CA202" s="103">
        <f>BM202/BC202</f>
        <v>3.9922316801288597E-2</v>
      </c>
      <c r="CB202" s="41">
        <f t="shared" ref="CB202:CC219" si="265">BN202/BD202</f>
        <v>6.5889407061958699E-2</v>
      </c>
      <c r="CC202" s="42">
        <f t="shared" si="183"/>
        <v>9.4964099193892315E-2</v>
      </c>
      <c r="CD202" s="195" t="s">
        <v>107</v>
      </c>
      <c r="CE202" s="43">
        <f t="shared" si="263"/>
        <v>-1.8252898149903358</v>
      </c>
      <c r="CF202" s="43">
        <f t="shared" si="263"/>
        <v>0.72185655862207354</v>
      </c>
      <c r="CG202" s="43">
        <f t="shared" si="263"/>
        <v>4.736094350169437</v>
      </c>
      <c r="CH202" s="43">
        <f t="shared" si="263"/>
        <v>8.566953298190672</v>
      </c>
      <c r="CI202" s="43">
        <f>(BY202-BX202)*100</f>
        <v>-8.9066603394372503</v>
      </c>
      <c r="CJ202" s="43">
        <f>(BZ202-BY202)*100</f>
        <v>-4.1287211690604382</v>
      </c>
      <c r="CK202" s="110">
        <f t="shared" si="250"/>
        <v>-4.0790471508107018</v>
      </c>
      <c r="CL202" s="43">
        <f t="shared" si="211"/>
        <v>2.59670902606701</v>
      </c>
      <c r="CM202" s="562">
        <f t="shared" si="262"/>
        <v>2.9074692131933615</v>
      </c>
      <c r="CN202" s="263">
        <f t="shared" si="255"/>
        <v>1.8181818181818181E-2</v>
      </c>
      <c r="CO202" s="41">
        <f t="shared" si="256"/>
        <v>6.7605633802816895E-2</v>
      </c>
      <c r="CP202" s="41">
        <f t="shared" si="257"/>
        <v>3.3333333333333333E-2</v>
      </c>
      <c r="CQ202" s="41">
        <v>3.9E-2</v>
      </c>
      <c r="CR202" s="41">
        <f t="shared" ref="CR202:CT204" si="266">AB202/R202</f>
        <v>5.993690851735016E-2</v>
      </c>
      <c r="CS202" s="103">
        <f t="shared" si="266"/>
        <v>8.3623693379790948E-2</v>
      </c>
      <c r="CT202" s="41">
        <f t="shared" si="266"/>
        <v>8.8235294117647065E-2</v>
      </c>
      <c r="CU202" s="42">
        <f t="shared" si="245"/>
        <v>2.8673835125448029E-2</v>
      </c>
      <c r="CV202" s="269">
        <f t="shared" ref="CV202:CW206" si="267">AF202/S202</f>
        <v>0.17421602787456447</v>
      </c>
      <c r="CW202" s="41">
        <f t="shared" si="267"/>
        <v>7.9831932773109238E-2</v>
      </c>
      <c r="CX202" s="42">
        <f t="shared" si="246"/>
        <v>0.14695340501792115</v>
      </c>
      <c r="CY202" s="269">
        <f t="shared" ref="CY202:CZ206" si="268">AI202/S202</f>
        <v>5.5749128919860627E-2</v>
      </c>
      <c r="CZ202" s="41">
        <f t="shared" si="268"/>
        <v>3.7815126050420166E-2</v>
      </c>
      <c r="DA202" s="42">
        <f t="shared" si="247"/>
        <v>0.12903225806451613</v>
      </c>
      <c r="DB202" s="269">
        <f t="shared" ref="DB202:DC206" si="269">(AC202+AF202+AI202)/S202</f>
        <v>0.31358885017421601</v>
      </c>
      <c r="DC202" s="41">
        <f t="shared" si="269"/>
        <v>0.20588235294117646</v>
      </c>
      <c r="DD202" s="42">
        <f t="shared" si="248"/>
        <v>0.30465949820788529</v>
      </c>
      <c r="DE202" s="549">
        <f t="shared" ref="DE202:DE204" si="270">(AU202-AT202)/AT202</f>
        <v>0.11989966555183949</v>
      </c>
      <c r="DF202" s="549">
        <f t="shared" si="189"/>
        <v>0.17226890756302521</v>
      </c>
      <c r="DG202" s="263" t="s">
        <v>192</v>
      </c>
      <c r="DH202" s="42"/>
      <c r="DI202" s="140" t="s">
        <v>192</v>
      </c>
      <c r="DJ202" s="173"/>
      <c r="DK202" s="189"/>
      <c r="DL202" s="94"/>
      <c r="DM202" s="94" t="s">
        <v>192</v>
      </c>
      <c r="DN202" s="173"/>
      <c r="DO202" s="189"/>
      <c r="DP202" s="94" t="s">
        <v>192</v>
      </c>
      <c r="DQ202" s="94" t="s">
        <v>192</v>
      </c>
      <c r="DR202" s="173"/>
      <c r="DS202" s="189"/>
      <c r="DT202" s="94" t="s">
        <v>192</v>
      </c>
      <c r="DU202" s="94" t="s">
        <v>192</v>
      </c>
      <c r="DV202" s="173"/>
    </row>
    <row r="203" spans="1:126" s="11" customFormat="1" x14ac:dyDescent="0.25">
      <c r="A203" s="10"/>
      <c r="B203" s="35" t="s">
        <v>95</v>
      </c>
      <c r="C203" s="36">
        <v>5</v>
      </c>
      <c r="D203" s="37">
        <v>5</v>
      </c>
      <c r="E203" s="37">
        <v>5</v>
      </c>
      <c r="F203" s="37">
        <v>0</v>
      </c>
      <c r="G203" s="37">
        <v>6</v>
      </c>
      <c r="H203" s="76">
        <v>0</v>
      </c>
      <c r="I203" s="37">
        <v>0</v>
      </c>
      <c r="J203" s="38">
        <v>0</v>
      </c>
      <c r="K203" s="239">
        <v>6</v>
      </c>
      <c r="L203" s="37">
        <v>7</v>
      </c>
      <c r="M203" s="38">
        <v>7</v>
      </c>
      <c r="N203" s="195">
        <v>24</v>
      </c>
      <c r="O203" s="37">
        <v>30</v>
      </c>
      <c r="P203" s="37">
        <v>30</v>
      </c>
      <c r="Q203" s="37">
        <v>35</v>
      </c>
      <c r="R203" s="37">
        <v>40</v>
      </c>
      <c r="S203" s="76">
        <v>51</v>
      </c>
      <c r="T203" s="37">
        <v>20</v>
      </c>
      <c r="U203" s="38">
        <v>26</v>
      </c>
      <c r="V203" s="195">
        <v>0</v>
      </c>
      <c r="W203" s="37">
        <v>0</v>
      </c>
      <c r="X203" s="37">
        <v>0</v>
      </c>
      <c r="Y203" s="37">
        <v>0</v>
      </c>
      <c r="Z203" s="37">
        <v>0</v>
      </c>
      <c r="AA203" s="37">
        <v>1</v>
      </c>
      <c r="AB203" s="37">
        <v>1</v>
      </c>
      <c r="AC203" s="76">
        <v>0</v>
      </c>
      <c r="AD203" s="37">
        <v>3</v>
      </c>
      <c r="AE203" s="38">
        <v>3</v>
      </c>
      <c r="AF203" s="239">
        <v>0</v>
      </c>
      <c r="AG203" s="37">
        <v>0</v>
      </c>
      <c r="AH203" s="38">
        <v>0</v>
      </c>
      <c r="AI203" s="239">
        <v>27</v>
      </c>
      <c r="AJ203" s="37">
        <v>17</v>
      </c>
      <c r="AK203" s="38">
        <v>23</v>
      </c>
      <c r="AL203" s="248" t="s">
        <v>288</v>
      </c>
      <c r="AM203" s="39" t="s">
        <v>288</v>
      </c>
      <c r="AN203" s="39" t="s">
        <v>294</v>
      </c>
      <c r="AO203" s="39" t="s">
        <v>320</v>
      </c>
      <c r="AP203" s="39" t="s">
        <v>320</v>
      </c>
      <c r="AQ203" s="39" t="s">
        <v>320</v>
      </c>
      <c r="AR203" s="76" t="s">
        <v>320</v>
      </c>
      <c r="AS203" s="37" t="s">
        <v>320</v>
      </c>
      <c r="AT203" s="37" t="s">
        <v>320</v>
      </c>
      <c r="AU203" s="38" t="s">
        <v>406</v>
      </c>
      <c r="AV203" s="252"/>
      <c r="AW203" s="226"/>
      <c r="AX203" s="226"/>
      <c r="AY203" s="226"/>
      <c r="AZ203" s="226">
        <v>34860.359360504495</v>
      </c>
      <c r="BA203" s="226">
        <v>374306.34999231651</v>
      </c>
      <c r="BB203" s="108">
        <v>39437.737975310331</v>
      </c>
      <c r="BC203" s="226">
        <v>34760.758333760197</v>
      </c>
      <c r="BD203" s="226">
        <v>31324.38</v>
      </c>
      <c r="BE203" s="567">
        <v>36355.599999999999</v>
      </c>
      <c r="BF203" s="252"/>
      <c r="BG203" s="226"/>
      <c r="BH203" s="226"/>
      <c r="BI203" s="226"/>
      <c r="BJ203" s="226">
        <v>29567.276224950343</v>
      </c>
      <c r="BK203" s="226">
        <v>16179.774161786216</v>
      </c>
      <c r="BL203" s="226">
        <v>17529.780706996546</v>
      </c>
      <c r="BM203" s="108">
        <v>3491.7274232929808</v>
      </c>
      <c r="BN203" s="226">
        <v>3714</v>
      </c>
      <c r="BO203" s="567">
        <v>3828</v>
      </c>
      <c r="BP203" s="257">
        <v>24181.706421705057</v>
      </c>
      <c r="BQ203" s="226">
        <v>14536</v>
      </c>
      <c r="BR203" s="567">
        <v>10708</v>
      </c>
      <c r="BS203" s="572">
        <f t="shared" si="264"/>
        <v>-0.26334617501375895</v>
      </c>
      <c r="BT203" s="263"/>
      <c r="BU203" s="41"/>
      <c r="BV203" s="41"/>
      <c r="BW203" s="41"/>
      <c r="BX203" s="41">
        <f>BJ203/AZ203</f>
        <v>0.8481632653061224</v>
      </c>
      <c r="BY203" s="41">
        <f t="shared" si="260"/>
        <v>4.3226021044308609E-2</v>
      </c>
      <c r="BZ203" s="41">
        <f t="shared" si="258"/>
        <v>0.4444925496987408</v>
      </c>
      <c r="CA203" s="103">
        <f>BM203/BC203</f>
        <v>0.10045026606631191</v>
      </c>
      <c r="CB203" s="41">
        <f t="shared" si="265"/>
        <v>0.11856579443870877</v>
      </c>
      <c r="CC203" s="42">
        <f t="shared" si="183"/>
        <v>0.1052932698126286</v>
      </c>
      <c r="CD203" s="195" t="s">
        <v>107</v>
      </c>
      <c r="CE203" s="43"/>
      <c r="CF203" s="43"/>
      <c r="CG203" s="43"/>
      <c r="CH203" s="43"/>
      <c r="CI203" s="43"/>
      <c r="CJ203" s="43">
        <f>(BZ203-BY203)*100</f>
        <v>40.126652865443219</v>
      </c>
      <c r="CK203" s="110">
        <f t="shared" si="250"/>
        <v>-34.404228363242886</v>
      </c>
      <c r="CL203" s="43">
        <f t="shared" si="211"/>
        <v>1.8115528372396854</v>
      </c>
      <c r="CM203" s="562">
        <f t="shared" si="262"/>
        <v>-1.3272524626080169</v>
      </c>
      <c r="CN203" s="263">
        <f t="shared" si="255"/>
        <v>0</v>
      </c>
      <c r="CO203" s="41">
        <f t="shared" si="256"/>
        <v>0</v>
      </c>
      <c r="CP203" s="41">
        <f t="shared" si="257"/>
        <v>0</v>
      </c>
      <c r="CQ203" s="41">
        <f>AA203/Q203</f>
        <v>2.8571428571428571E-2</v>
      </c>
      <c r="CR203" s="41">
        <f t="shared" si="266"/>
        <v>2.5000000000000001E-2</v>
      </c>
      <c r="CS203" s="103">
        <f t="shared" si="266"/>
        <v>0</v>
      </c>
      <c r="CT203" s="41">
        <f t="shared" si="266"/>
        <v>0.15</v>
      </c>
      <c r="CU203" s="42">
        <f t="shared" si="245"/>
        <v>0.11538461538461539</v>
      </c>
      <c r="CV203" s="269">
        <f t="shared" si="267"/>
        <v>0</v>
      </c>
      <c r="CW203" s="41">
        <f t="shared" si="267"/>
        <v>0</v>
      </c>
      <c r="CX203" s="42">
        <f t="shared" si="246"/>
        <v>0</v>
      </c>
      <c r="CY203" s="269">
        <f t="shared" si="268"/>
        <v>0.52941176470588236</v>
      </c>
      <c r="CZ203" s="41">
        <f t="shared" si="268"/>
        <v>0.85</v>
      </c>
      <c r="DA203" s="42">
        <f t="shared" si="247"/>
        <v>0.88461538461538458</v>
      </c>
      <c r="DB203" s="269">
        <f t="shared" si="269"/>
        <v>0.52941176470588236</v>
      </c>
      <c r="DC203" s="41">
        <f t="shared" si="269"/>
        <v>1</v>
      </c>
      <c r="DD203" s="42">
        <f t="shared" si="248"/>
        <v>1</v>
      </c>
      <c r="DE203" s="549"/>
      <c r="DF203" s="549">
        <f t="shared" si="189"/>
        <v>0.3</v>
      </c>
      <c r="DG203" s="263"/>
      <c r="DH203" s="42" t="s">
        <v>192</v>
      </c>
      <c r="DI203" s="140" t="s">
        <v>192</v>
      </c>
      <c r="DJ203" s="173"/>
      <c r="DK203" s="189"/>
      <c r="DL203" s="94" t="s">
        <v>192</v>
      </c>
      <c r="DM203" s="94"/>
      <c r="DN203" s="173" t="s">
        <v>192</v>
      </c>
      <c r="DO203" s="189"/>
      <c r="DP203" s="94" t="s">
        <v>192</v>
      </c>
      <c r="DQ203" s="94"/>
      <c r="DR203" s="173" t="s">
        <v>192</v>
      </c>
      <c r="DS203" s="189"/>
      <c r="DT203" s="94" t="s">
        <v>192</v>
      </c>
      <c r="DU203" s="94"/>
      <c r="DV203" s="173" t="s">
        <v>192</v>
      </c>
    </row>
    <row r="204" spans="1:126" s="11" customFormat="1" x14ac:dyDescent="0.25">
      <c r="A204" s="10"/>
      <c r="B204" s="35" t="s">
        <v>96</v>
      </c>
      <c r="C204" s="36">
        <v>0</v>
      </c>
      <c r="D204" s="37">
        <v>0</v>
      </c>
      <c r="E204" s="37">
        <v>0</v>
      </c>
      <c r="F204" s="37">
        <v>0</v>
      </c>
      <c r="G204" s="37">
        <v>10</v>
      </c>
      <c r="H204" s="76">
        <v>0</v>
      </c>
      <c r="I204" s="37">
        <v>0</v>
      </c>
      <c r="J204" s="38">
        <v>0</v>
      </c>
      <c r="K204" s="239">
        <v>10</v>
      </c>
      <c r="L204" s="37">
        <v>14</v>
      </c>
      <c r="M204" s="38">
        <v>14</v>
      </c>
      <c r="N204" s="195">
        <v>72</v>
      </c>
      <c r="O204" s="37">
        <v>86</v>
      </c>
      <c r="P204" s="37">
        <v>36</v>
      </c>
      <c r="Q204" s="37">
        <v>34</v>
      </c>
      <c r="R204" s="37">
        <v>50</v>
      </c>
      <c r="S204" s="76">
        <v>82</v>
      </c>
      <c r="T204" s="37">
        <v>22</v>
      </c>
      <c r="U204" s="38">
        <v>26</v>
      </c>
      <c r="V204" s="195">
        <v>0</v>
      </c>
      <c r="W204" s="37">
        <v>0</v>
      </c>
      <c r="X204" s="37">
        <v>0</v>
      </c>
      <c r="Y204" s="37">
        <v>0</v>
      </c>
      <c r="Z204" s="37">
        <v>0</v>
      </c>
      <c r="AA204" s="37">
        <v>5</v>
      </c>
      <c r="AB204" s="37">
        <v>1</v>
      </c>
      <c r="AC204" s="76">
        <v>2</v>
      </c>
      <c r="AD204" s="37">
        <v>2</v>
      </c>
      <c r="AE204" s="38">
        <v>0</v>
      </c>
      <c r="AF204" s="239">
        <v>0</v>
      </c>
      <c r="AG204" s="37">
        <v>0</v>
      </c>
      <c r="AH204" s="38">
        <v>3</v>
      </c>
      <c r="AI204" s="239">
        <v>22</v>
      </c>
      <c r="AJ204" s="37">
        <v>20</v>
      </c>
      <c r="AK204" s="38">
        <v>21</v>
      </c>
      <c r="AL204" s="248" t="s">
        <v>285</v>
      </c>
      <c r="AM204" s="39" t="s">
        <v>285</v>
      </c>
      <c r="AN204" s="39" t="s">
        <v>285</v>
      </c>
      <c r="AO204" s="39" t="s">
        <v>285</v>
      </c>
      <c r="AP204" s="39" t="s">
        <v>285</v>
      </c>
      <c r="AQ204" s="39" t="s">
        <v>285</v>
      </c>
      <c r="AR204" s="76" t="s">
        <v>285</v>
      </c>
      <c r="AS204" s="39">
        <v>46.727110261182354</v>
      </c>
      <c r="AT204" s="37">
        <v>46.73</v>
      </c>
      <c r="AU204" s="38">
        <v>46.73</v>
      </c>
      <c r="AV204" s="252">
        <v>31146.322445518235</v>
      </c>
      <c r="AW204" s="226">
        <v>36836.44373111138</v>
      </c>
      <c r="AX204" s="226">
        <v>40295.260129424416</v>
      </c>
      <c r="AY204" s="226">
        <v>43551.601869084414</v>
      </c>
      <c r="AZ204" s="226">
        <v>41222.090369434438</v>
      </c>
      <c r="BA204" s="226">
        <v>39873.136749363977</v>
      </c>
      <c r="BB204" s="108">
        <v>45399.570861861917</v>
      </c>
      <c r="BC204" s="226">
        <v>55731.04307886694</v>
      </c>
      <c r="BD204" s="226">
        <v>51722.080000000002</v>
      </c>
      <c r="BE204" s="567">
        <v>51174.33</v>
      </c>
      <c r="BF204" s="252">
        <v>5185.3717394892465</v>
      </c>
      <c r="BG204" s="226">
        <v>5211.9225274756545</v>
      </c>
      <c r="BH204" s="226">
        <v>7406.1900615249779</v>
      </c>
      <c r="BI204" s="226">
        <v>12125.272479951736</v>
      </c>
      <c r="BJ204" s="226">
        <v>14243.359457259778</v>
      </c>
      <c r="BK204" s="226">
        <v>12524.117677190226</v>
      </c>
      <c r="BL204" s="226">
        <v>11104.091610178655</v>
      </c>
      <c r="BM204" s="108">
        <v>2794.5202360828907</v>
      </c>
      <c r="BN204" s="226">
        <v>4880</v>
      </c>
      <c r="BO204" s="567">
        <v>2321</v>
      </c>
      <c r="BP204" s="257">
        <v>20152.133453992865</v>
      </c>
      <c r="BQ204" s="226">
        <v>13880</v>
      </c>
      <c r="BR204" s="567">
        <v>11559</v>
      </c>
      <c r="BS204" s="572">
        <f t="shared" ref="BS204" si="271">(BR204-BQ204)/BQ204</f>
        <v>-0.16721902017291065</v>
      </c>
      <c r="BT204" s="263">
        <f t="shared" si="213"/>
        <v>0.1664842373785734</v>
      </c>
      <c r="BU204" s="41">
        <f>BG204/AW204</f>
        <v>0.14148821111832141</v>
      </c>
      <c r="BV204" s="41">
        <f t="shared" si="214"/>
        <v>0.18379804566931751</v>
      </c>
      <c r="BW204" s="41">
        <f t="shared" si="215"/>
        <v>0.27841163033222427</v>
      </c>
      <c r="BX204" s="41">
        <f t="shared" si="216"/>
        <v>0.34552734540170277</v>
      </c>
      <c r="BY204" s="41">
        <f t="shared" si="260"/>
        <v>0.31409913285515467</v>
      </c>
      <c r="BZ204" s="41">
        <f t="shared" si="258"/>
        <v>0.24458582756135014</v>
      </c>
      <c r="CA204" s="103">
        <f>BM204/BC204</f>
        <v>5.0142973856209146E-2</v>
      </c>
      <c r="CB204" s="41">
        <f t="shared" si="265"/>
        <v>9.4350420555399162E-2</v>
      </c>
      <c r="CC204" s="42">
        <f t="shared" si="265"/>
        <v>4.5354770643797386E-2</v>
      </c>
      <c r="CD204" s="195" t="s">
        <v>107</v>
      </c>
      <c r="CE204" s="43"/>
      <c r="CF204" s="43">
        <f>(BV204-BU204)*100</f>
        <v>4.2309834550996097</v>
      </c>
      <c r="CG204" s="43">
        <f>(BW204-BV204)*100</f>
        <v>9.461358466290676</v>
      </c>
      <c r="CH204" s="43">
        <f>(BX204-BW204)*100</f>
        <v>6.7115715069478501</v>
      </c>
      <c r="CI204" s="43">
        <f>(BY204-BX204)*100</f>
        <v>-3.1428212546548098</v>
      </c>
      <c r="CJ204" s="43">
        <f>(BZ204-BY204)*100</f>
        <v>-6.9513305293804537</v>
      </c>
      <c r="CK204" s="110">
        <f t="shared" si="250"/>
        <v>-19.444285370514098</v>
      </c>
      <c r="CL204" s="43">
        <f t="shared" si="211"/>
        <v>4.4207446699190012</v>
      </c>
      <c r="CM204" s="562">
        <f t="shared" si="262"/>
        <v>-4.8995649911601777</v>
      </c>
      <c r="CN204" s="263">
        <f t="shared" si="255"/>
        <v>0</v>
      </c>
      <c r="CO204" s="41">
        <f t="shared" si="256"/>
        <v>0</v>
      </c>
      <c r="CP204" s="41">
        <f t="shared" si="257"/>
        <v>0</v>
      </c>
      <c r="CQ204" s="41">
        <f>AA204/Q204</f>
        <v>0.14705882352941177</v>
      </c>
      <c r="CR204" s="41">
        <f t="shared" si="266"/>
        <v>0.02</v>
      </c>
      <c r="CS204" s="103">
        <f t="shared" si="266"/>
        <v>2.4390243902439025E-2</v>
      </c>
      <c r="CT204" s="41">
        <f t="shared" si="266"/>
        <v>9.0909090909090912E-2</v>
      </c>
      <c r="CU204" s="42">
        <f t="shared" si="245"/>
        <v>0</v>
      </c>
      <c r="CV204" s="269">
        <f t="shared" si="267"/>
        <v>0</v>
      </c>
      <c r="CW204" s="41">
        <f t="shared" si="267"/>
        <v>0</v>
      </c>
      <c r="CX204" s="42">
        <f t="shared" si="246"/>
        <v>0.11538461538461539</v>
      </c>
      <c r="CY204" s="269">
        <f t="shared" si="268"/>
        <v>0.26829268292682928</v>
      </c>
      <c r="CZ204" s="41">
        <f t="shared" si="268"/>
        <v>0.90909090909090906</v>
      </c>
      <c r="DA204" s="42">
        <f t="shared" si="247"/>
        <v>0.80769230769230771</v>
      </c>
      <c r="DB204" s="269">
        <f t="shared" si="269"/>
        <v>0.29268292682926828</v>
      </c>
      <c r="DC204" s="41">
        <f t="shared" si="269"/>
        <v>1</v>
      </c>
      <c r="DD204" s="42">
        <f t="shared" si="248"/>
        <v>0.92307692307692313</v>
      </c>
      <c r="DE204" s="549">
        <f t="shared" si="270"/>
        <v>0</v>
      </c>
      <c r="DF204" s="549">
        <f t="shared" ref="DF204" si="272">(U204-T204)/T204</f>
        <v>0.18181818181818182</v>
      </c>
      <c r="DG204" s="263"/>
      <c r="DH204" s="42" t="s">
        <v>192</v>
      </c>
      <c r="DI204" s="140" t="s">
        <v>192</v>
      </c>
      <c r="DJ204" s="173"/>
      <c r="DK204" s="189"/>
      <c r="DL204" s="94" t="s">
        <v>192</v>
      </c>
      <c r="DM204" s="94"/>
      <c r="DN204" s="173" t="s">
        <v>192</v>
      </c>
      <c r="DO204" s="189"/>
      <c r="DP204" s="94" t="s">
        <v>192</v>
      </c>
      <c r="DQ204" s="94"/>
      <c r="DR204" s="173" t="s">
        <v>192</v>
      </c>
      <c r="DS204" s="189"/>
      <c r="DT204" s="94" t="s">
        <v>192</v>
      </c>
      <c r="DU204" s="94"/>
      <c r="DV204" s="173" t="s">
        <v>192</v>
      </c>
    </row>
    <row r="205" spans="1:126" s="11" customFormat="1" x14ac:dyDescent="0.25">
      <c r="A205" s="328">
        <v>99</v>
      </c>
      <c r="B205" s="35" t="s">
        <v>50</v>
      </c>
      <c r="C205" s="36"/>
      <c r="D205" s="37"/>
      <c r="E205" s="37"/>
      <c r="F205" s="37"/>
      <c r="G205" s="37"/>
      <c r="H205" s="76">
        <v>6</v>
      </c>
      <c r="I205" s="37">
        <v>6</v>
      </c>
      <c r="J205" s="38">
        <v>6</v>
      </c>
      <c r="K205" s="239">
        <v>6</v>
      </c>
      <c r="L205" s="37">
        <v>6</v>
      </c>
      <c r="M205" s="38">
        <v>6</v>
      </c>
      <c r="N205" s="195"/>
      <c r="O205" s="37"/>
      <c r="P205" s="37"/>
      <c r="Q205" s="37"/>
      <c r="R205" s="37"/>
      <c r="S205" s="76">
        <v>17</v>
      </c>
      <c r="T205" s="37">
        <v>28</v>
      </c>
      <c r="U205" s="38">
        <v>23</v>
      </c>
      <c r="V205" s="195"/>
      <c r="W205" s="37"/>
      <c r="X205" s="37"/>
      <c r="Y205" s="37"/>
      <c r="Z205" s="37"/>
      <c r="AA205" s="37"/>
      <c r="AB205" s="37"/>
      <c r="AC205" s="76">
        <v>0</v>
      </c>
      <c r="AD205" s="37">
        <v>3</v>
      </c>
      <c r="AE205" s="38">
        <v>2</v>
      </c>
      <c r="AF205" s="239">
        <v>4</v>
      </c>
      <c r="AG205" s="37">
        <v>7</v>
      </c>
      <c r="AH205" s="38">
        <v>16</v>
      </c>
      <c r="AI205" s="239">
        <v>0</v>
      </c>
      <c r="AJ205" s="37">
        <v>4</v>
      </c>
      <c r="AK205" s="38">
        <v>7</v>
      </c>
      <c r="AL205" s="248"/>
      <c r="AM205" s="39"/>
      <c r="AN205" s="39"/>
      <c r="AO205" s="39"/>
      <c r="AP205" s="39"/>
      <c r="AQ205" s="39"/>
      <c r="AR205" s="78"/>
      <c r="AS205" s="39" t="s">
        <v>326</v>
      </c>
      <c r="AT205" s="39" t="s">
        <v>326</v>
      </c>
      <c r="AU205" s="587" t="s">
        <v>326</v>
      </c>
      <c r="AV205" s="252"/>
      <c r="AW205" s="226"/>
      <c r="AX205" s="226"/>
      <c r="AY205" s="226"/>
      <c r="AZ205" s="226"/>
      <c r="BA205" s="226"/>
      <c r="BB205" s="108"/>
      <c r="BC205" s="226">
        <v>20344.221148428296</v>
      </c>
      <c r="BD205" s="226">
        <v>12089</v>
      </c>
      <c r="BE205" s="567">
        <v>10916.18</v>
      </c>
      <c r="BF205" s="252"/>
      <c r="BG205" s="226"/>
      <c r="BH205" s="226"/>
      <c r="BI205" s="226"/>
      <c r="BJ205" s="226"/>
      <c r="BK205" s="226"/>
      <c r="BL205" s="226"/>
      <c r="BM205" s="108">
        <v>1835.5046357163592</v>
      </c>
      <c r="BN205" s="226">
        <v>1387.4</v>
      </c>
      <c r="BO205" s="567">
        <v>891.21</v>
      </c>
      <c r="BP205" s="257">
        <v>2260.943307095577</v>
      </c>
      <c r="BQ205" s="226">
        <v>2450.6</v>
      </c>
      <c r="BR205" s="567">
        <v>2591.86</v>
      </c>
      <c r="BS205" s="549">
        <f t="shared" ref="BS205:BS219" si="273">(BR205-BQ205)/BQ205</f>
        <v>5.7643026197665967E-2</v>
      </c>
      <c r="BT205" s="263"/>
      <c r="BU205" s="41"/>
      <c r="BV205" s="41"/>
      <c r="BW205" s="41"/>
      <c r="BX205" s="41"/>
      <c r="BY205" s="41"/>
      <c r="BZ205" s="41"/>
      <c r="CA205" s="103">
        <f>BM205/BC205</f>
        <v>9.0222408728493506E-2</v>
      </c>
      <c r="CB205" s="41">
        <f t="shared" si="265"/>
        <v>0.11476548928778228</v>
      </c>
      <c r="CC205" s="42">
        <f t="shared" ref="CC205:CC220" si="274">BO205/BE205</f>
        <v>8.1641196828927343E-2</v>
      </c>
      <c r="CD205" s="195" t="s">
        <v>107</v>
      </c>
      <c r="CE205" s="43"/>
      <c r="CF205" s="43"/>
      <c r="CG205" s="43"/>
      <c r="CH205" s="43"/>
      <c r="CI205" s="43"/>
      <c r="CJ205" s="43"/>
      <c r="CK205" s="110"/>
      <c r="CL205" s="43">
        <f t="shared" si="211"/>
        <v>2.4543080559288777</v>
      </c>
      <c r="CM205" s="562">
        <f t="shared" si="262"/>
        <v>-3.312429245885494</v>
      </c>
      <c r="CN205" s="263"/>
      <c r="CO205" s="41"/>
      <c r="CP205" s="41"/>
      <c r="CQ205" s="41"/>
      <c r="CR205" s="41"/>
      <c r="CS205" s="103">
        <f>AC205/S205</f>
        <v>0</v>
      </c>
      <c r="CT205" s="103">
        <f>AD205/T205</f>
        <v>0.10714285714285714</v>
      </c>
      <c r="CU205" s="42">
        <f t="shared" ref="CU205:CU220" si="275">AE205/U205</f>
        <v>8.6956521739130432E-2</v>
      </c>
      <c r="CV205" s="269">
        <f t="shared" si="267"/>
        <v>0.23529411764705882</v>
      </c>
      <c r="CW205" s="103">
        <f t="shared" si="267"/>
        <v>0.25</v>
      </c>
      <c r="CX205" s="42">
        <f t="shared" ref="CX205:CX220" si="276">AH205/U205</f>
        <v>0.69565217391304346</v>
      </c>
      <c r="CY205" s="269">
        <f t="shared" si="268"/>
        <v>0</v>
      </c>
      <c r="CZ205" s="103">
        <f t="shared" si="268"/>
        <v>0.14285714285714285</v>
      </c>
      <c r="DA205" s="42">
        <f t="shared" ref="DA205:DA220" si="277">AK205/U205</f>
        <v>0.30434782608695654</v>
      </c>
      <c r="DB205" s="269">
        <f t="shared" si="269"/>
        <v>0.23529411764705882</v>
      </c>
      <c r="DC205" s="41">
        <f t="shared" si="269"/>
        <v>0.5</v>
      </c>
      <c r="DD205" s="42">
        <f t="shared" ref="DD205:DD220" si="278">(AE205+AH205+AK205)/U205</f>
        <v>1.0869565217391304</v>
      </c>
      <c r="DE205" s="549"/>
      <c r="DF205" s="549">
        <f>(U205-T205)/T205</f>
        <v>-0.17857142857142858</v>
      </c>
      <c r="DG205" s="263"/>
      <c r="DH205" s="42"/>
      <c r="DI205" s="140"/>
      <c r="DJ205" s="173"/>
      <c r="DK205" s="189" t="s">
        <v>192</v>
      </c>
      <c r="DL205" s="94"/>
      <c r="DM205" s="94"/>
      <c r="DN205" s="173" t="s">
        <v>192</v>
      </c>
      <c r="DO205" s="189"/>
      <c r="DP205" s="94" t="s">
        <v>192</v>
      </c>
      <c r="DQ205" s="94"/>
      <c r="DR205" s="173" t="s">
        <v>192</v>
      </c>
      <c r="DS205" s="189"/>
      <c r="DT205" s="94" t="s">
        <v>192</v>
      </c>
      <c r="DU205" s="94"/>
      <c r="DV205" s="173" t="s">
        <v>192</v>
      </c>
    </row>
    <row r="206" spans="1:126" s="6" customFormat="1" x14ac:dyDescent="0.25">
      <c r="A206" s="327">
        <v>100</v>
      </c>
      <c r="B206" s="14" t="s">
        <v>238</v>
      </c>
      <c r="C206" s="2">
        <v>53</v>
      </c>
      <c r="D206" s="3">
        <v>53</v>
      </c>
      <c r="E206" s="3">
        <v>53</v>
      </c>
      <c r="F206" s="3">
        <v>48</v>
      </c>
      <c r="G206" s="3">
        <v>53</v>
      </c>
      <c r="H206" s="75">
        <v>48</v>
      </c>
      <c r="I206" s="3">
        <v>47</v>
      </c>
      <c r="J206" s="4">
        <v>48</v>
      </c>
      <c r="K206" s="238">
        <v>0</v>
      </c>
      <c r="L206" s="3">
        <v>0</v>
      </c>
      <c r="M206" s="4">
        <v>0</v>
      </c>
      <c r="N206" s="194">
        <v>478</v>
      </c>
      <c r="O206" s="3">
        <v>453</v>
      </c>
      <c r="P206" s="3">
        <v>308</v>
      </c>
      <c r="Q206" s="3">
        <v>702</v>
      </c>
      <c r="R206" s="3">
        <v>408</v>
      </c>
      <c r="S206" s="75">
        <v>599</v>
      </c>
      <c r="T206" s="3">
        <v>650</v>
      </c>
      <c r="U206" s="4">
        <v>340</v>
      </c>
      <c r="V206" s="194">
        <v>31</v>
      </c>
      <c r="W206" s="3">
        <v>25</v>
      </c>
      <c r="X206" s="3">
        <v>32</v>
      </c>
      <c r="Y206" s="3">
        <v>36</v>
      </c>
      <c r="Z206" s="3">
        <v>40</v>
      </c>
      <c r="AA206" s="3">
        <v>102</v>
      </c>
      <c r="AB206" s="3">
        <v>89</v>
      </c>
      <c r="AC206" s="75">
        <v>58</v>
      </c>
      <c r="AD206" s="3">
        <v>45</v>
      </c>
      <c r="AE206" s="4">
        <v>66</v>
      </c>
      <c r="AF206" s="238">
        <v>39</v>
      </c>
      <c r="AG206" s="3">
        <v>21</v>
      </c>
      <c r="AH206" s="4">
        <v>19</v>
      </c>
      <c r="AI206" s="238">
        <v>19</v>
      </c>
      <c r="AJ206" s="3">
        <v>15</v>
      </c>
      <c r="AK206" s="4">
        <v>80</v>
      </c>
      <c r="AL206" s="247">
        <v>35.116476286418404</v>
      </c>
      <c r="AM206" s="30">
        <v>38.118735806853685</v>
      </c>
      <c r="AN206" s="30">
        <v>45.830701020483666</v>
      </c>
      <c r="AO206" s="30">
        <v>47.637748219987358</v>
      </c>
      <c r="AP206" s="30">
        <v>44.749318444402704</v>
      </c>
      <c r="AQ206" s="30">
        <v>56.445324727804625</v>
      </c>
      <c r="AR206" s="79">
        <v>50.39811953261507</v>
      </c>
      <c r="AS206" s="30">
        <v>47.338945139754472</v>
      </c>
      <c r="AT206" s="30">
        <v>50.09</v>
      </c>
      <c r="AU206" s="584">
        <v>54.05</v>
      </c>
      <c r="AV206" s="251">
        <v>527317.61629131308</v>
      </c>
      <c r="AW206" s="16">
        <v>527469.74974530598</v>
      </c>
      <c r="AX206" s="16">
        <v>655642.17050557479</v>
      </c>
      <c r="AY206" s="16">
        <v>822478.9984120751</v>
      </c>
      <c r="AZ206" s="16">
        <v>769725.10116618581</v>
      </c>
      <c r="BA206" s="16">
        <v>835907.30843876814</v>
      </c>
      <c r="BB206" s="117">
        <v>741560.94729113672</v>
      </c>
      <c r="BC206" s="16">
        <v>853723.08637970185</v>
      </c>
      <c r="BD206" s="16">
        <v>695258</v>
      </c>
      <c r="BE206" s="578">
        <v>768631</v>
      </c>
      <c r="BF206" s="251"/>
      <c r="BG206" s="16"/>
      <c r="BH206" s="16">
        <v>94150.004837764165</v>
      </c>
      <c r="BI206" s="16">
        <v>254637.13923085242</v>
      </c>
      <c r="BJ206" s="16">
        <v>137870.58696307932</v>
      </c>
      <c r="BK206" s="16">
        <v>140743.36514874702</v>
      </c>
      <c r="BL206" s="16">
        <v>55499.114973733791</v>
      </c>
      <c r="BM206" s="117">
        <v>70686.84868042868</v>
      </c>
      <c r="BN206" s="16">
        <v>33333</v>
      </c>
      <c r="BO206" s="578">
        <v>21726.880000000001</v>
      </c>
      <c r="BP206" s="256">
        <v>686198.42801122367</v>
      </c>
      <c r="BQ206" s="16">
        <v>385700</v>
      </c>
      <c r="BR206" s="578">
        <v>400734.13</v>
      </c>
      <c r="BS206" s="571">
        <f t="shared" si="273"/>
        <v>3.8978817733990159E-2</v>
      </c>
      <c r="BT206" s="265"/>
      <c r="BU206" s="67"/>
      <c r="BV206" s="32">
        <f t="shared" si="214"/>
        <v>0.14359967841172233</v>
      </c>
      <c r="BW206" s="32">
        <f t="shared" si="215"/>
        <v>0.30959713223373414</v>
      </c>
      <c r="BX206" s="32">
        <f t="shared" si="216"/>
        <v>0.17911665704313917</v>
      </c>
      <c r="BY206" s="32">
        <f t="shared" si="260"/>
        <v>0.16837197584934951</v>
      </c>
      <c r="BZ206" s="32">
        <f t="shared" si="258"/>
        <v>7.4840935430145902E-2</v>
      </c>
      <c r="CA206" s="118">
        <f>BM206/BC206</f>
        <v>8.2798333333333335E-2</v>
      </c>
      <c r="CB206" s="32">
        <f t="shared" si="265"/>
        <v>4.7943353402621763E-2</v>
      </c>
      <c r="CC206" s="33">
        <f t="shared" si="274"/>
        <v>2.826698376724332E-2</v>
      </c>
      <c r="CD206" s="194" t="s">
        <v>107</v>
      </c>
      <c r="CE206" s="34">
        <f t="shared" ref="CE206:CJ206" si="279">(BU206-BT206)*100</f>
        <v>0</v>
      </c>
      <c r="CF206" s="34">
        <f t="shared" si="279"/>
        <v>14.359967841172233</v>
      </c>
      <c r="CG206" s="34">
        <f t="shared" si="279"/>
        <v>16.599745382201181</v>
      </c>
      <c r="CH206" s="34">
        <f t="shared" si="279"/>
        <v>-13.048047519059496</v>
      </c>
      <c r="CI206" s="34">
        <f t="shared" si="279"/>
        <v>-1.0744681193789658</v>
      </c>
      <c r="CJ206" s="34">
        <f t="shared" si="279"/>
        <v>-9.3531040419203606</v>
      </c>
      <c r="CK206" s="119">
        <f t="shared" si="250"/>
        <v>0.79573979031874331</v>
      </c>
      <c r="CL206" s="34">
        <f t="shared" si="211"/>
        <v>-3.4854979930711574</v>
      </c>
      <c r="CM206" s="561">
        <f t="shared" si="262"/>
        <v>-1.9676369635378443</v>
      </c>
      <c r="CN206" s="262">
        <f>X206/N206</f>
        <v>6.6945606694560664E-2</v>
      </c>
      <c r="CO206" s="32">
        <f>Y206/O206</f>
        <v>7.9470198675496692E-2</v>
      </c>
      <c r="CP206" s="32">
        <f>Z206/P206</f>
        <v>0.12987012987012986</v>
      </c>
      <c r="CQ206" s="32">
        <f>AA206/Q206</f>
        <v>0.14529914529914531</v>
      </c>
      <c r="CR206" s="32">
        <f>AB206/R206</f>
        <v>0.21813725490196079</v>
      </c>
      <c r="CS206" s="118">
        <f>AC206/S206</f>
        <v>9.6828046744574292E-2</v>
      </c>
      <c r="CT206" s="32">
        <f>AD206/T206</f>
        <v>6.9230769230769235E-2</v>
      </c>
      <c r="CU206" s="33">
        <f t="shared" si="275"/>
        <v>0.19411764705882353</v>
      </c>
      <c r="CV206" s="268">
        <f t="shared" si="267"/>
        <v>6.5108514190317199E-2</v>
      </c>
      <c r="CW206" s="32">
        <f t="shared" si="267"/>
        <v>3.2307692307692308E-2</v>
      </c>
      <c r="CX206" s="33">
        <f t="shared" si="276"/>
        <v>5.5882352941176473E-2</v>
      </c>
      <c r="CY206" s="268">
        <f t="shared" si="268"/>
        <v>3.1719532554257093E-2</v>
      </c>
      <c r="CZ206" s="32">
        <f t="shared" si="268"/>
        <v>2.3076923076923078E-2</v>
      </c>
      <c r="DA206" s="33">
        <f t="shared" si="277"/>
        <v>0.23529411764705882</v>
      </c>
      <c r="DB206" s="268">
        <f t="shared" si="269"/>
        <v>0.19365609348914858</v>
      </c>
      <c r="DC206" s="32">
        <f t="shared" si="269"/>
        <v>0.12461538461538461</v>
      </c>
      <c r="DD206" s="33">
        <f t="shared" si="278"/>
        <v>0.48529411764705882</v>
      </c>
      <c r="DE206" s="548">
        <f t="shared" ref="DE206:DE219" si="280">(AU206-AT206)/AT206</f>
        <v>7.9057696146935391E-2</v>
      </c>
      <c r="DF206" s="548">
        <f t="shared" ref="DF206:DF212" si="281">(U206-T206)/T206</f>
        <v>-0.47692307692307695</v>
      </c>
      <c r="DG206" s="262" t="s">
        <v>192</v>
      </c>
      <c r="DH206" s="33"/>
      <c r="DI206" s="31" t="s">
        <v>192</v>
      </c>
      <c r="DJ206" s="172"/>
      <c r="DK206" s="188" t="s">
        <v>192</v>
      </c>
      <c r="DL206" s="95"/>
      <c r="DM206" s="95" t="s">
        <v>192</v>
      </c>
      <c r="DN206" s="172"/>
      <c r="DO206" s="188"/>
      <c r="DP206" s="95" t="s">
        <v>192</v>
      </c>
      <c r="DQ206" s="95" t="s">
        <v>192</v>
      </c>
      <c r="DR206" s="172"/>
      <c r="DS206" s="188"/>
      <c r="DT206" s="95" t="s">
        <v>192</v>
      </c>
      <c r="DU206" s="95" t="s">
        <v>192</v>
      </c>
      <c r="DV206" s="172"/>
    </row>
    <row r="207" spans="1:126" s="11" customFormat="1" x14ac:dyDescent="0.25">
      <c r="A207" s="328">
        <v>101</v>
      </c>
      <c r="B207" s="35" t="s">
        <v>239</v>
      </c>
      <c r="C207" s="36"/>
      <c r="D207" s="37"/>
      <c r="E207" s="37"/>
      <c r="F207" s="37">
        <v>14</v>
      </c>
      <c r="G207" s="37"/>
      <c r="H207" s="76"/>
      <c r="I207" s="37"/>
      <c r="J207" s="38">
        <v>0</v>
      </c>
      <c r="K207" s="239"/>
      <c r="L207" s="37"/>
      <c r="M207" s="38">
        <v>14</v>
      </c>
      <c r="N207" s="195"/>
      <c r="O207" s="37"/>
      <c r="P207" s="37"/>
      <c r="Q207" s="37">
        <v>157</v>
      </c>
      <c r="R207" s="37"/>
      <c r="S207" s="76"/>
      <c r="T207" s="37"/>
      <c r="U207" s="38">
        <v>67</v>
      </c>
      <c r="V207" s="195"/>
      <c r="W207" s="37"/>
      <c r="X207" s="37"/>
      <c r="Y207" s="37"/>
      <c r="Z207" s="37"/>
      <c r="AA207" s="37">
        <v>18</v>
      </c>
      <c r="AB207" s="37"/>
      <c r="AC207" s="76"/>
      <c r="AD207" s="37"/>
      <c r="AE207" s="38">
        <v>0</v>
      </c>
      <c r="AF207" s="239"/>
      <c r="AG207" s="37"/>
      <c r="AH207" s="38">
        <v>27</v>
      </c>
      <c r="AI207" s="239"/>
      <c r="AJ207" s="37"/>
      <c r="AK207" s="38">
        <v>12</v>
      </c>
      <c r="AL207" s="248"/>
      <c r="AM207" s="39"/>
      <c r="AN207" s="39"/>
      <c r="AO207" s="39"/>
      <c r="AP207" s="39"/>
      <c r="AQ207" s="39"/>
      <c r="AR207" s="78"/>
      <c r="AS207" s="39"/>
      <c r="AT207" s="39"/>
      <c r="AU207" s="587">
        <v>51.1</v>
      </c>
      <c r="AV207" s="252"/>
      <c r="AW207" s="226"/>
      <c r="AX207" s="226"/>
      <c r="AY207" s="226"/>
      <c r="AZ207" s="226"/>
      <c r="BA207" s="226">
        <v>192740.30882009779</v>
      </c>
      <c r="BB207" s="108"/>
      <c r="BC207" s="226"/>
      <c r="BD207" s="226"/>
      <c r="BE207" s="567">
        <v>150345</v>
      </c>
      <c r="BF207" s="252"/>
      <c r="BG207" s="226"/>
      <c r="BH207" s="226"/>
      <c r="BI207" s="226"/>
      <c r="BJ207" s="226"/>
      <c r="BK207" s="226">
        <v>44977.931258217082</v>
      </c>
      <c r="BL207" s="226"/>
      <c r="BM207" s="108"/>
      <c r="BN207" s="226"/>
      <c r="BO207" s="567">
        <v>9310</v>
      </c>
      <c r="BP207" s="257"/>
      <c r="BQ207" s="226"/>
      <c r="BR207" s="567">
        <v>53120</v>
      </c>
      <c r="BS207" s="549"/>
      <c r="BT207" s="263"/>
      <c r="BU207" s="41"/>
      <c r="BV207" s="41"/>
      <c r="BW207" s="41"/>
      <c r="BX207" s="41"/>
      <c r="BY207" s="41">
        <f t="shared" si="260"/>
        <v>0.23336027390201552</v>
      </c>
      <c r="BZ207" s="41"/>
      <c r="CA207" s="103"/>
      <c r="CB207" s="41"/>
      <c r="CC207" s="42">
        <f t="shared" si="274"/>
        <v>6.1924240912567763E-2</v>
      </c>
      <c r="CD207" s="195" t="s">
        <v>107</v>
      </c>
      <c r="CE207" s="43"/>
      <c r="CF207" s="43"/>
      <c r="CG207" s="43"/>
      <c r="CH207" s="43"/>
      <c r="CI207" s="43"/>
      <c r="CJ207" s="43"/>
      <c r="CK207" s="110"/>
      <c r="CL207" s="43"/>
      <c r="CM207" s="562">
        <f t="shared" si="262"/>
        <v>6.1924240912567763</v>
      </c>
      <c r="CN207" s="263"/>
      <c r="CO207" s="41"/>
      <c r="CP207" s="41"/>
      <c r="CQ207" s="41">
        <f>AA207/Q207</f>
        <v>0.11464968152866242</v>
      </c>
      <c r="CR207" s="41"/>
      <c r="CS207" s="103"/>
      <c r="CT207" s="103"/>
      <c r="CU207" s="42">
        <f t="shared" si="275"/>
        <v>0</v>
      </c>
      <c r="CV207" s="269"/>
      <c r="CW207" s="103"/>
      <c r="CX207" s="42">
        <f t="shared" si="276"/>
        <v>0.40298507462686567</v>
      </c>
      <c r="CY207" s="269"/>
      <c r="CZ207" s="103"/>
      <c r="DA207" s="42">
        <f t="shared" si="277"/>
        <v>0.17910447761194029</v>
      </c>
      <c r="DB207" s="269"/>
      <c r="DC207" s="41"/>
      <c r="DD207" s="42">
        <f t="shared" si="278"/>
        <v>0.58208955223880599</v>
      </c>
      <c r="DE207" s="549"/>
      <c r="DF207" s="549"/>
      <c r="DG207" s="263"/>
      <c r="DH207" s="42"/>
      <c r="DI207" s="140"/>
      <c r="DJ207" s="173"/>
      <c r="DK207" s="189"/>
      <c r="DL207" s="94"/>
      <c r="DM207" s="94"/>
      <c r="DN207" s="173"/>
      <c r="DO207" s="189"/>
      <c r="DP207" s="94"/>
      <c r="DQ207" s="94"/>
      <c r="DR207" s="173"/>
      <c r="DS207" s="189"/>
      <c r="DT207" s="94" t="s">
        <v>192</v>
      </c>
      <c r="DU207" s="94"/>
      <c r="DV207" s="173" t="s">
        <v>192</v>
      </c>
    </row>
    <row r="208" spans="1:126" s="8" customFormat="1" x14ac:dyDescent="0.25">
      <c r="A208" s="326">
        <v>102</v>
      </c>
      <c r="B208" s="21" t="s">
        <v>51</v>
      </c>
      <c r="C208" s="22">
        <v>0</v>
      </c>
      <c r="D208" s="23">
        <v>0</v>
      </c>
      <c r="E208" s="23">
        <v>0</v>
      </c>
      <c r="F208" s="23"/>
      <c r="G208" s="23">
        <v>1</v>
      </c>
      <c r="H208" s="51">
        <v>1</v>
      </c>
      <c r="I208" s="23">
        <v>1</v>
      </c>
      <c r="J208" s="24">
        <v>1</v>
      </c>
      <c r="K208" s="237">
        <v>0</v>
      </c>
      <c r="L208" s="23">
        <v>0</v>
      </c>
      <c r="M208" s="24">
        <v>1</v>
      </c>
      <c r="N208" s="242">
        <v>7</v>
      </c>
      <c r="O208" s="23">
        <v>9</v>
      </c>
      <c r="P208" s="23">
        <v>6</v>
      </c>
      <c r="Q208" s="23"/>
      <c r="R208" s="23">
        <v>0</v>
      </c>
      <c r="S208" s="51">
        <v>0</v>
      </c>
      <c r="T208" s="23">
        <v>0</v>
      </c>
      <c r="U208" s="24">
        <v>0</v>
      </c>
      <c r="V208" s="242">
        <v>0</v>
      </c>
      <c r="W208" s="23">
        <v>0</v>
      </c>
      <c r="X208" s="23">
        <v>0</v>
      </c>
      <c r="Y208" s="23">
        <v>0</v>
      </c>
      <c r="Z208" s="23">
        <v>0</v>
      </c>
      <c r="AA208" s="23"/>
      <c r="AB208" s="23">
        <v>0</v>
      </c>
      <c r="AC208" s="51">
        <v>0</v>
      </c>
      <c r="AD208" s="23">
        <v>0</v>
      </c>
      <c r="AE208" s="24">
        <v>0</v>
      </c>
      <c r="AF208" s="237">
        <v>0</v>
      </c>
      <c r="AG208" s="23">
        <v>0</v>
      </c>
      <c r="AH208" s="24">
        <v>0</v>
      </c>
      <c r="AI208" s="237">
        <v>0</v>
      </c>
      <c r="AJ208" s="23">
        <v>0</v>
      </c>
      <c r="AK208" s="24">
        <v>0</v>
      </c>
      <c r="AL208" s="246" t="s">
        <v>289</v>
      </c>
      <c r="AM208" s="50" t="s">
        <v>289</v>
      </c>
      <c r="AN208" s="50" t="s">
        <v>289</v>
      </c>
      <c r="AO208" s="50" t="s">
        <v>289</v>
      </c>
      <c r="AP208" s="50" t="s">
        <v>289</v>
      </c>
      <c r="AQ208" s="50"/>
      <c r="AR208" s="80" t="s">
        <v>337</v>
      </c>
      <c r="AS208" s="50" t="s">
        <v>337</v>
      </c>
      <c r="AT208" s="50" t="s">
        <v>337</v>
      </c>
      <c r="AU208" s="583" t="s">
        <v>388</v>
      </c>
      <c r="AV208" s="250">
        <v>1772.8413611760891</v>
      </c>
      <c r="AW208" s="25">
        <v>1774.2642329867219</v>
      </c>
      <c r="AX208" s="25">
        <v>1775.6871047973548</v>
      </c>
      <c r="AY208" s="25">
        <v>1777.1099766079876</v>
      </c>
      <c r="AZ208" s="25">
        <v>1778.5328484186205</v>
      </c>
      <c r="BA208" s="25"/>
      <c r="BB208" s="97">
        <v>1625.1045810780818</v>
      </c>
      <c r="BC208" s="25">
        <v>1625.1045810780818</v>
      </c>
      <c r="BD208" s="25">
        <v>1625.1</v>
      </c>
      <c r="BE208" s="568">
        <v>1857.72</v>
      </c>
      <c r="BF208" s="250">
        <v>73.989334152907503</v>
      </c>
      <c r="BG208" s="25">
        <v>91.06379588050153</v>
      </c>
      <c r="BH208" s="25">
        <v>79.680821395438841</v>
      </c>
      <c r="BI208" s="25">
        <v>102.44677036556423</v>
      </c>
      <c r="BJ208" s="25">
        <v>73.989334152907503</v>
      </c>
      <c r="BK208" s="25"/>
      <c r="BL208" s="25">
        <v>0</v>
      </c>
      <c r="BM208" s="97">
        <v>0</v>
      </c>
      <c r="BN208" s="25">
        <v>0</v>
      </c>
      <c r="BO208" s="568">
        <v>0</v>
      </c>
      <c r="BP208" s="221">
        <v>0</v>
      </c>
      <c r="BQ208" s="25">
        <v>0</v>
      </c>
      <c r="BR208" s="568">
        <v>0</v>
      </c>
      <c r="BS208" s="159">
        <v>0</v>
      </c>
      <c r="BT208" s="261">
        <f t="shared" si="213"/>
        <v>4.1734887155285887E-2</v>
      </c>
      <c r="BU208" s="27">
        <f>BG208/AW208</f>
        <v>5.1324821967023794E-2</v>
      </c>
      <c r="BV208" s="27">
        <f t="shared" si="214"/>
        <v>4.4873233116446032E-2</v>
      </c>
      <c r="BW208" s="27">
        <f t="shared" si="215"/>
        <v>5.764796310530361E-2</v>
      </c>
      <c r="BX208" s="27">
        <f t="shared" si="216"/>
        <v>4.1601331242599765E-2</v>
      </c>
      <c r="BY208" s="27"/>
      <c r="BZ208" s="27">
        <f t="shared" si="258"/>
        <v>0</v>
      </c>
      <c r="CA208" s="98">
        <f>BM208/BC208</f>
        <v>0</v>
      </c>
      <c r="CB208" s="27">
        <f t="shared" si="265"/>
        <v>0</v>
      </c>
      <c r="CC208" s="28">
        <f t="shared" si="274"/>
        <v>0</v>
      </c>
      <c r="CD208" s="242" t="s">
        <v>107</v>
      </c>
      <c r="CE208" s="29">
        <f t="shared" ref="CE208:CH212" si="282">(BU208-BT208)*100</f>
        <v>0.9589934811737908</v>
      </c>
      <c r="CF208" s="29">
        <f t="shared" si="282"/>
        <v>-0.64515888505777619</v>
      </c>
      <c r="CG208" s="29">
        <f t="shared" si="282"/>
        <v>1.2774729988857578</v>
      </c>
      <c r="CH208" s="29">
        <f t="shared" si="282"/>
        <v>-1.6046631862703844</v>
      </c>
      <c r="CI208" s="29"/>
      <c r="CJ208" s="29"/>
      <c r="CK208" s="99">
        <f t="shared" si="250"/>
        <v>0</v>
      </c>
      <c r="CL208" s="29">
        <f t="shared" si="211"/>
        <v>0</v>
      </c>
      <c r="CM208" s="560">
        <f t="shared" si="262"/>
        <v>0</v>
      </c>
      <c r="CN208" s="261">
        <f t="shared" ref="CN208:CN217" si="283">X208/N208</f>
        <v>0</v>
      </c>
      <c r="CO208" s="27">
        <f t="shared" ref="CO208:CO217" si="284">Y208/O208</f>
        <v>0</v>
      </c>
      <c r="CP208" s="27">
        <f t="shared" ref="CP208:CP217" si="285">Z208/P208</f>
        <v>0</v>
      </c>
      <c r="CQ208" s="27"/>
      <c r="CR208" s="27"/>
      <c r="CS208" s="98" t="s">
        <v>107</v>
      </c>
      <c r="CT208" s="98" t="s">
        <v>107</v>
      </c>
      <c r="CU208" s="28"/>
      <c r="CV208" s="267" t="s">
        <v>107</v>
      </c>
      <c r="CW208" s="98" t="s">
        <v>107</v>
      </c>
      <c r="CX208" s="28">
        <v>0</v>
      </c>
      <c r="CY208" s="267" t="s">
        <v>107</v>
      </c>
      <c r="CZ208" s="98" t="s">
        <v>107</v>
      </c>
      <c r="DA208" s="28">
        <v>0</v>
      </c>
      <c r="DB208" s="267" t="s">
        <v>107</v>
      </c>
      <c r="DC208" s="27" t="s">
        <v>107</v>
      </c>
      <c r="DD208" s="28">
        <v>0</v>
      </c>
      <c r="DE208" s="159">
        <v>0</v>
      </c>
      <c r="DF208" s="159">
        <v>0</v>
      </c>
      <c r="DG208" s="261"/>
      <c r="DH208" s="28"/>
      <c r="DI208" s="26"/>
      <c r="DJ208" s="171"/>
      <c r="DK208" s="187"/>
      <c r="DL208" s="165" t="s">
        <v>192</v>
      </c>
      <c r="DM208" s="165"/>
      <c r="DN208" s="171" t="s">
        <v>192</v>
      </c>
      <c r="DO208" s="187"/>
      <c r="DP208" s="165" t="s">
        <v>192</v>
      </c>
      <c r="DQ208" s="165"/>
      <c r="DR208" s="171" t="s">
        <v>192</v>
      </c>
      <c r="DS208" s="187"/>
      <c r="DT208" s="165" t="s">
        <v>192</v>
      </c>
      <c r="DU208" s="165"/>
      <c r="DV208" s="171" t="s">
        <v>192</v>
      </c>
    </row>
    <row r="209" spans="1:126" s="11" customFormat="1" x14ac:dyDescent="0.25">
      <c r="A209" s="10">
        <v>103</v>
      </c>
      <c r="B209" s="35" t="s">
        <v>52</v>
      </c>
      <c r="C209" s="36">
        <v>0</v>
      </c>
      <c r="D209" s="37">
        <v>0</v>
      </c>
      <c r="E209" s="37">
        <v>0</v>
      </c>
      <c r="F209" s="37"/>
      <c r="G209" s="37"/>
      <c r="H209" s="76">
        <v>0</v>
      </c>
      <c r="I209" s="37">
        <v>5</v>
      </c>
      <c r="J209" s="38"/>
      <c r="K209" s="239">
        <v>16</v>
      </c>
      <c r="L209" s="37">
        <v>16</v>
      </c>
      <c r="M209" s="38"/>
      <c r="N209" s="195">
        <v>8</v>
      </c>
      <c r="O209" s="37">
        <v>9</v>
      </c>
      <c r="P209" s="37">
        <v>18</v>
      </c>
      <c r="Q209" s="37"/>
      <c r="R209" s="37"/>
      <c r="S209" s="76">
        <v>101</v>
      </c>
      <c r="T209" s="37">
        <v>181</v>
      </c>
      <c r="U209" s="38"/>
      <c r="V209" s="195">
        <v>2</v>
      </c>
      <c r="W209" s="37">
        <v>0</v>
      </c>
      <c r="X209" s="37">
        <v>1</v>
      </c>
      <c r="Y209" s="37">
        <v>0</v>
      </c>
      <c r="Z209" s="37">
        <v>2</v>
      </c>
      <c r="AA209" s="37"/>
      <c r="AB209" s="37"/>
      <c r="AC209" s="76">
        <v>3</v>
      </c>
      <c r="AD209" s="37">
        <v>4</v>
      </c>
      <c r="AE209" s="38"/>
      <c r="AF209" s="239">
        <v>49</v>
      </c>
      <c r="AG209" s="37">
        <v>79</v>
      </c>
      <c r="AH209" s="38"/>
      <c r="AI209" s="239">
        <v>3</v>
      </c>
      <c r="AJ209" s="37">
        <v>79</v>
      </c>
      <c r="AK209" s="38"/>
      <c r="AL209" s="248">
        <v>21.086960233578637</v>
      </c>
      <c r="AM209" s="39">
        <v>26.365814651026461</v>
      </c>
      <c r="AN209" s="39">
        <v>26.365814651026461</v>
      </c>
      <c r="AO209" s="39">
        <v>28.998127500697205</v>
      </c>
      <c r="AP209" s="39">
        <v>28.998127500697205</v>
      </c>
      <c r="AQ209" s="39"/>
      <c r="AR209" s="78"/>
      <c r="AS209" s="39">
        <v>42.686154318985096</v>
      </c>
      <c r="AT209" s="39">
        <v>42.69</v>
      </c>
      <c r="AU209" s="587"/>
      <c r="AV209" s="252">
        <v>16835.419263407723</v>
      </c>
      <c r="AW209" s="226">
        <v>19763.6894496901</v>
      </c>
      <c r="AX209" s="226">
        <v>20931.867206219657</v>
      </c>
      <c r="AY209" s="226">
        <v>26165.189725727232</v>
      </c>
      <c r="AZ209" s="226">
        <v>28781.850985481018</v>
      </c>
      <c r="BA209" s="226"/>
      <c r="BB209" s="108"/>
      <c r="BC209" s="226">
        <v>147625.79609677804</v>
      </c>
      <c r="BD209" s="226">
        <v>125673</v>
      </c>
      <c r="BE209" s="567"/>
      <c r="BF209" s="252">
        <v>2795.9431078935236</v>
      </c>
      <c r="BG209" s="226">
        <v>3951.3150181273868</v>
      </c>
      <c r="BH209" s="226">
        <v>5534.9713433617344</v>
      </c>
      <c r="BI209" s="226">
        <v>8050.6087045605891</v>
      </c>
      <c r="BJ209" s="226">
        <v>13053.425990745642</v>
      </c>
      <c r="BK209" s="226"/>
      <c r="BL209" s="226"/>
      <c r="BM209" s="108">
        <v>12366.178906209982</v>
      </c>
      <c r="BN209" s="226">
        <v>23378</v>
      </c>
      <c r="BO209" s="567"/>
      <c r="BP209" s="257">
        <v>53591.043875675154</v>
      </c>
      <c r="BQ209" s="226">
        <v>62886</v>
      </c>
      <c r="BR209" s="567"/>
      <c r="BS209" s="549"/>
      <c r="BT209" s="263">
        <f t="shared" si="213"/>
        <v>0.16607505070993914</v>
      </c>
      <c r="BU209" s="41">
        <f>BG209/AW209</f>
        <v>0.1999280057595392</v>
      </c>
      <c r="BV209" s="41">
        <f t="shared" si="214"/>
        <v>0.26442797906328602</v>
      </c>
      <c r="BW209" s="41">
        <f t="shared" si="215"/>
        <v>0.30768394148675837</v>
      </c>
      <c r="BX209" s="41">
        <f t="shared" si="216"/>
        <v>0.45352976072770412</v>
      </c>
      <c r="BY209" s="41"/>
      <c r="BZ209" s="41"/>
      <c r="CA209" s="103">
        <f>BM209/BC209</f>
        <v>8.3767059912098082E-2</v>
      </c>
      <c r="CB209" s="41">
        <f t="shared" si="265"/>
        <v>0.18602245510173226</v>
      </c>
      <c r="CC209" s="42"/>
      <c r="CD209" s="195" t="s">
        <v>107</v>
      </c>
      <c r="CE209" s="43">
        <f t="shared" si="282"/>
        <v>3.3852955049600064</v>
      </c>
      <c r="CF209" s="43">
        <f t="shared" si="282"/>
        <v>6.449997330374682</v>
      </c>
      <c r="CG209" s="43">
        <f t="shared" si="282"/>
        <v>4.3255962423472347</v>
      </c>
      <c r="CH209" s="43">
        <f t="shared" si="282"/>
        <v>14.584581924094575</v>
      </c>
      <c r="CI209" s="43"/>
      <c r="CJ209" s="43"/>
      <c r="CK209" s="110"/>
      <c r="CL209" s="43">
        <f t="shared" si="211"/>
        <v>10.225539518963418</v>
      </c>
      <c r="CM209" s="562"/>
      <c r="CN209" s="263">
        <f t="shared" si="283"/>
        <v>0.125</v>
      </c>
      <c r="CO209" s="41">
        <f t="shared" si="284"/>
        <v>0</v>
      </c>
      <c r="CP209" s="41">
        <f t="shared" si="285"/>
        <v>0.1111111111111111</v>
      </c>
      <c r="CQ209" s="41"/>
      <c r="CR209" s="41"/>
      <c r="CS209" s="103">
        <f>AC209/S209</f>
        <v>2.9702970297029702E-2</v>
      </c>
      <c r="CT209" s="103">
        <f>AD209/T209</f>
        <v>2.2099447513812154E-2</v>
      </c>
      <c r="CU209" s="42"/>
      <c r="CV209" s="269">
        <f>AF209/S209</f>
        <v>0.48514851485148514</v>
      </c>
      <c r="CW209" s="103">
        <f>AG209/T209</f>
        <v>0.43646408839779005</v>
      </c>
      <c r="CX209" s="42"/>
      <c r="CY209" s="269">
        <f>AI209/S209</f>
        <v>2.9702970297029702E-2</v>
      </c>
      <c r="CZ209" s="103">
        <f>AJ209/T209</f>
        <v>0.43646408839779005</v>
      </c>
      <c r="DA209" s="42"/>
      <c r="DB209" s="269">
        <f>(AC209+AF209+AI209)/S209</f>
        <v>0.54455445544554459</v>
      </c>
      <c r="DC209" s="41">
        <f>(AD209+AG209+AJ209)/T209</f>
        <v>0.89502762430939231</v>
      </c>
      <c r="DD209" s="42"/>
      <c r="DE209" s="549"/>
      <c r="DF209" s="549"/>
      <c r="DG209" s="263"/>
      <c r="DH209" s="42"/>
      <c r="DI209" s="140"/>
      <c r="DJ209" s="173"/>
      <c r="DK209" s="189"/>
      <c r="DL209" s="94" t="s">
        <v>192</v>
      </c>
      <c r="DM209" s="94"/>
      <c r="DN209" s="173" t="s">
        <v>192</v>
      </c>
      <c r="DO209" s="189"/>
      <c r="DP209" s="94" t="s">
        <v>192</v>
      </c>
      <c r="DQ209" s="94"/>
      <c r="DR209" s="173" t="s">
        <v>192</v>
      </c>
      <c r="DS209" s="189"/>
      <c r="DT209" s="94"/>
      <c r="DU209" s="94"/>
      <c r="DV209" s="173"/>
    </row>
    <row r="210" spans="1:126" s="11" customFormat="1" x14ac:dyDescent="0.25">
      <c r="A210" s="328">
        <v>104</v>
      </c>
      <c r="B210" s="35" t="s">
        <v>240</v>
      </c>
      <c r="C210" s="36">
        <v>8</v>
      </c>
      <c r="D210" s="37">
        <v>8</v>
      </c>
      <c r="E210" s="37">
        <v>8</v>
      </c>
      <c r="F210" s="37"/>
      <c r="G210" s="37"/>
      <c r="H210" s="76"/>
      <c r="I210" s="37">
        <v>0</v>
      </c>
      <c r="J210" s="38">
        <v>0</v>
      </c>
      <c r="K210" s="239"/>
      <c r="L210" s="37">
        <v>9</v>
      </c>
      <c r="M210" s="38">
        <v>40</v>
      </c>
      <c r="N210" s="195">
        <v>116</v>
      </c>
      <c r="O210" s="37">
        <v>116</v>
      </c>
      <c r="P210" s="37">
        <v>84</v>
      </c>
      <c r="Q210" s="37"/>
      <c r="R210" s="37"/>
      <c r="S210" s="76"/>
      <c r="T210" s="37">
        <v>18</v>
      </c>
      <c r="U210" s="38">
        <v>215</v>
      </c>
      <c r="V210" s="195"/>
      <c r="W210" s="37"/>
      <c r="X210" s="37"/>
      <c r="Y210" s="37"/>
      <c r="Z210" s="37"/>
      <c r="AA210" s="37"/>
      <c r="AB210" s="37"/>
      <c r="AC210" s="76"/>
      <c r="AD210" s="37">
        <v>0</v>
      </c>
      <c r="AE210" s="38">
        <v>40</v>
      </c>
      <c r="AF210" s="239"/>
      <c r="AG210" s="37">
        <v>0</v>
      </c>
      <c r="AH210" s="38">
        <v>8</v>
      </c>
      <c r="AI210" s="239"/>
      <c r="AJ210" s="37">
        <v>10</v>
      </c>
      <c r="AK210" s="38">
        <v>43</v>
      </c>
      <c r="AL210" s="248" t="s">
        <v>259</v>
      </c>
      <c r="AM210" s="39">
        <v>44.592802545233098</v>
      </c>
      <c r="AN210" s="39">
        <v>49.017933876301221</v>
      </c>
      <c r="AO210" s="39">
        <v>47.865407709688618</v>
      </c>
      <c r="AP210" s="39">
        <v>47.865407709688618</v>
      </c>
      <c r="AQ210" s="39"/>
      <c r="AR210" s="78"/>
      <c r="AS210" s="39"/>
      <c r="AT210" s="39">
        <v>50.79</v>
      </c>
      <c r="AU210" s="587">
        <v>53.73</v>
      </c>
      <c r="AV210" s="252">
        <v>5804.6055514766567</v>
      </c>
      <c r="AW210" s="226">
        <v>56892.760997376223</v>
      </c>
      <c r="AX210" s="226">
        <v>78578.565289895909</v>
      </c>
      <c r="AY210" s="226">
        <v>85669.532330493283</v>
      </c>
      <c r="AZ210" s="226">
        <v>75496.411517293585</v>
      </c>
      <c r="BA210" s="226"/>
      <c r="BB210" s="108"/>
      <c r="BC210" s="226"/>
      <c r="BD210" s="226">
        <v>70413</v>
      </c>
      <c r="BE210" s="567">
        <v>326198</v>
      </c>
      <c r="BF210" s="252">
        <v>4866.5488528807464</v>
      </c>
      <c r="BG210" s="226">
        <v>8078.7815664111195</v>
      </c>
      <c r="BH210" s="226">
        <v>10536.707246970705</v>
      </c>
      <c r="BI210" s="226">
        <v>18015.534914428488</v>
      </c>
      <c r="BJ210" s="226">
        <v>17665.465762858494</v>
      </c>
      <c r="BK210" s="226"/>
      <c r="BL210" s="226"/>
      <c r="BM210" s="108"/>
      <c r="BN210" s="226">
        <v>18729</v>
      </c>
      <c r="BO210" s="567">
        <v>61859</v>
      </c>
      <c r="BP210" s="257"/>
      <c r="BQ210" s="226">
        <v>49949</v>
      </c>
      <c r="BR210" s="567">
        <v>147629</v>
      </c>
      <c r="BS210" s="549">
        <f t="shared" si="273"/>
        <v>1.9555947066007326</v>
      </c>
      <c r="BT210" s="263">
        <f t="shared" si="213"/>
        <v>0.83839441107978918</v>
      </c>
      <c r="BU210" s="41">
        <f>BG210/AW210</f>
        <v>0.14200016706490473</v>
      </c>
      <c r="BV210" s="41">
        <f t="shared" si="214"/>
        <v>0.13409136713171291</v>
      </c>
      <c r="BW210" s="41">
        <f t="shared" si="215"/>
        <v>0.21029103841641988</v>
      </c>
      <c r="BX210" s="41">
        <f t="shared" si="216"/>
        <v>0.2339908004609193</v>
      </c>
      <c r="BY210" s="41"/>
      <c r="BZ210" s="41"/>
      <c r="CA210" s="103"/>
      <c r="CB210" s="41">
        <f t="shared" si="265"/>
        <v>0.26598781475011718</v>
      </c>
      <c r="CC210" s="42">
        <f t="shared" si="274"/>
        <v>0.18963635583296035</v>
      </c>
      <c r="CD210" s="195" t="s">
        <v>107</v>
      </c>
      <c r="CE210" s="43">
        <f t="shared" si="282"/>
        <v>-69.639424401488441</v>
      </c>
      <c r="CF210" s="43">
        <f t="shared" si="282"/>
        <v>-0.79087999331918235</v>
      </c>
      <c r="CG210" s="43">
        <f t="shared" si="282"/>
        <v>7.619967128470698</v>
      </c>
      <c r="CH210" s="43">
        <f t="shared" si="282"/>
        <v>2.3699762044499417</v>
      </c>
      <c r="CI210" s="43"/>
      <c r="CJ210" s="43"/>
      <c r="CK210" s="110"/>
      <c r="CL210" s="43"/>
      <c r="CM210" s="562">
        <f t="shared" si="262"/>
        <v>-7.6351458917156831</v>
      </c>
      <c r="CN210" s="263">
        <f t="shared" si="283"/>
        <v>0</v>
      </c>
      <c r="CO210" s="41">
        <f t="shared" si="284"/>
        <v>0</v>
      </c>
      <c r="CP210" s="41">
        <f t="shared" si="285"/>
        <v>0</v>
      </c>
      <c r="CQ210" s="41"/>
      <c r="CR210" s="41"/>
      <c r="CS210" s="103"/>
      <c r="CT210" s="103">
        <f>AD210/T210</f>
        <v>0</v>
      </c>
      <c r="CU210" s="42">
        <f t="shared" si="275"/>
        <v>0.18604651162790697</v>
      </c>
      <c r="CV210" s="269"/>
      <c r="CW210" s="103">
        <f>AG210/T210</f>
        <v>0</v>
      </c>
      <c r="CX210" s="42">
        <f t="shared" si="276"/>
        <v>3.7209302325581395E-2</v>
      </c>
      <c r="CY210" s="269"/>
      <c r="CZ210" s="103">
        <f>AJ210/T210</f>
        <v>0.55555555555555558</v>
      </c>
      <c r="DA210" s="42">
        <f t="shared" si="277"/>
        <v>0.2</v>
      </c>
      <c r="DB210" s="269"/>
      <c r="DC210" s="41">
        <f>(AD210+AG210+AJ210)/T210</f>
        <v>0.55555555555555558</v>
      </c>
      <c r="DD210" s="42">
        <f t="shared" si="278"/>
        <v>0.42325581395348838</v>
      </c>
      <c r="DE210" s="549">
        <f t="shared" si="280"/>
        <v>5.7885410513880645E-2</v>
      </c>
      <c r="DF210" s="549">
        <f t="shared" si="281"/>
        <v>10.944444444444445</v>
      </c>
      <c r="DG210" s="263"/>
      <c r="DH210" s="42"/>
      <c r="DI210" s="140"/>
      <c r="DJ210" s="173"/>
      <c r="DK210" s="189"/>
      <c r="DL210" s="94"/>
      <c r="DM210" s="94"/>
      <c r="DN210" s="173"/>
      <c r="DO210" s="189" t="s">
        <v>192</v>
      </c>
      <c r="DP210" s="94"/>
      <c r="DQ210" s="94" t="s">
        <v>192</v>
      </c>
      <c r="DR210" s="173"/>
      <c r="DS210" s="189" t="s">
        <v>192</v>
      </c>
      <c r="DT210" s="94"/>
      <c r="DU210" s="94"/>
      <c r="DV210" s="173" t="s">
        <v>192</v>
      </c>
    </row>
    <row r="211" spans="1:126" s="6" customFormat="1" x14ac:dyDescent="0.25">
      <c r="A211" s="327">
        <v>103</v>
      </c>
      <c r="B211" s="14" t="s">
        <v>67</v>
      </c>
      <c r="C211" s="2">
        <v>0</v>
      </c>
      <c r="D211" s="3">
        <v>0</v>
      </c>
      <c r="E211" s="3">
        <v>0</v>
      </c>
      <c r="F211" s="3"/>
      <c r="G211" s="3"/>
      <c r="H211" s="75"/>
      <c r="I211" s="3">
        <v>0</v>
      </c>
      <c r="J211" s="4">
        <v>0</v>
      </c>
      <c r="K211" s="238"/>
      <c r="L211" s="3">
        <v>34</v>
      </c>
      <c r="M211" s="4">
        <v>22</v>
      </c>
      <c r="N211" s="194">
        <v>56</v>
      </c>
      <c r="O211" s="3">
        <v>86</v>
      </c>
      <c r="P211" s="3">
        <v>83</v>
      </c>
      <c r="Q211" s="3"/>
      <c r="R211" s="3"/>
      <c r="S211" s="75"/>
      <c r="T211" s="3">
        <v>176</v>
      </c>
      <c r="U211" s="4">
        <v>123</v>
      </c>
      <c r="V211" s="194">
        <v>3</v>
      </c>
      <c r="W211" s="3">
        <v>4</v>
      </c>
      <c r="X211" s="3">
        <v>0</v>
      </c>
      <c r="Y211" s="3">
        <v>0</v>
      </c>
      <c r="Z211" s="3">
        <v>0</v>
      </c>
      <c r="AA211" s="3"/>
      <c r="AB211" s="3"/>
      <c r="AC211" s="75"/>
      <c r="AD211" s="3">
        <v>0</v>
      </c>
      <c r="AE211" s="4">
        <v>23</v>
      </c>
      <c r="AF211" s="238"/>
      <c r="AG211" s="3">
        <v>25</v>
      </c>
      <c r="AH211" s="4">
        <v>0</v>
      </c>
      <c r="AI211" s="238"/>
      <c r="AJ211" s="3">
        <v>63</v>
      </c>
      <c r="AK211" s="4">
        <v>10</v>
      </c>
      <c r="AL211" s="247">
        <v>27.290681327937804</v>
      </c>
      <c r="AM211" s="30">
        <v>37.051581948879061</v>
      </c>
      <c r="AN211" s="30">
        <v>47.054370777627902</v>
      </c>
      <c r="AO211" s="30">
        <v>42.344665084433217</v>
      </c>
      <c r="AP211" s="30">
        <v>42.344665084433217</v>
      </c>
      <c r="AQ211" s="30"/>
      <c r="AR211" s="79"/>
      <c r="AS211" s="30"/>
      <c r="AT211" s="30">
        <v>42.36</v>
      </c>
      <c r="AU211" s="584">
        <v>44.28</v>
      </c>
      <c r="AV211" s="251">
        <v>129892.54472086101</v>
      </c>
      <c r="AW211" s="16">
        <v>182424.97196942533</v>
      </c>
      <c r="AX211" s="16">
        <v>237521.41422075004</v>
      </c>
      <c r="AY211" s="16">
        <v>276095.46900700621</v>
      </c>
      <c r="AZ211" s="16">
        <v>264201.68354192632</v>
      </c>
      <c r="BA211" s="16"/>
      <c r="BB211" s="117"/>
      <c r="BC211" s="16"/>
      <c r="BD211" s="16">
        <v>232152.65</v>
      </c>
      <c r="BE211" s="578">
        <v>150089</v>
      </c>
      <c r="BF211" s="251">
        <v>24043.68785607367</v>
      </c>
      <c r="BG211" s="16">
        <v>26754.258655329224</v>
      </c>
      <c r="BH211" s="16">
        <v>40546.155115793306</v>
      </c>
      <c r="BI211" s="16">
        <v>67279.070693963047</v>
      </c>
      <c r="BJ211" s="16">
        <v>105737.87286355798</v>
      </c>
      <c r="BK211" s="16"/>
      <c r="BL211" s="16"/>
      <c r="BM211" s="117"/>
      <c r="BN211" s="16">
        <v>51004.02</v>
      </c>
      <c r="BO211" s="578">
        <v>29121</v>
      </c>
      <c r="BP211" s="256"/>
      <c r="BQ211" s="16">
        <v>137355.75</v>
      </c>
      <c r="BR211" s="578">
        <v>73985</v>
      </c>
      <c r="BS211" s="571">
        <f t="shared" si="273"/>
        <v>-0.46136219270034201</v>
      </c>
      <c r="BT211" s="262">
        <f t="shared" si="213"/>
        <v>0.18510444850967803</v>
      </c>
      <c r="BU211" s="32">
        <f>BG211/AW211</f>
        <v>0.14665897089907884</v>
      </c>
      <c r="BV211" s="32">
        <f t="shared" si="214"/>
        <v>0.17070526145533182</v>
      </c>
      <c r="BW211" s="32">
        <f t="shared" si="215"/>
        <v>0.24368045928437809</v>
      </c>
      <c r="BX211" s="32">
        <f t="shared" si="216"/>
        <v>0.4002164991760106</v>
      </c>
      <c r="BY211" s="32"/>
      <c r="BZ211" s="32"/>
      <c r="CA211" s="118"/>
      <c r="CB211" s="32">
        <f t="shared" si="265"/>
        <v>0.21970035664033988</v>
      </c>
      <c r="CC211" s="33">
        <f t="shared" si="274"/>
        <v>0.19402487857204725</v>
      </c>
      <c r="CD211" s="194" t="s">
        <v>107</v>
      </c>
      <c r="CE211" s="34">
        <f t="shared" si="282"/>
        <v>-3.8445477610599186</v>
      </c>
      <c r="CF211" s="34">
        <f t="shared" si="282"/>
        <v>2.4046290556252985</v>
      </c>
      <c r="CG211" s="34">
        <f t="shared" si="282"/>
        <v>7.2975197829046268</v>
      </c>
      <c r="CH211" s="34">
        <f t="shared" si="282"/>
        <v>15.653603989163251</v>
      </c>
      <c r="CI211" s="34"/>
      <c r="CJ211" s="34"/>
      <c r="CK211" s="119"/>
      <c r="CL211" s="34"/>
      <c r="CM211" s="561">
        <f t="shared" si="262"/>
        <v>-2.5675478068292623</v>
      </c>
      <c r="CN211" s="262">
        <f t="shared" si="283"/>
        <v>0</v>
      </c>
      <c r="CO211" s="32">
        <f t="shared" si="284"/>
        <v>0</v>
      </c>
      <c r="CP211" s="32">
        <f t="shared" si="285"/>
        <v>0</v>
      </c>
      <c r="CQ211" s="32"/>
      <c r="CR211" s="32"/>
      <c r="CS211" s="118"/>
      <c r="CT211" s="32">
        <f>AD211/T211</f>
        <v>0</v>
      </c>
      <c r="CU211" s="33">
        <f t="shared" si="275"/>
        <v>0.18699186991869918</v>
      </c>
      <c r="CV211" s="268"/>
      <c r="CW211" s="32">
        <f>AG211/T211</f>
        <v>0.14204545454545456</v>
      </c>
      <c r="CX211" s="33">
        <f t="shared" si="276"/>
        <v>0</v>
      </c>
      <c r="CY211" s="268"/>
      <c r="CZ211" s="32">
        <f>AJ211/T211</f>
        <v>0.35795454545454547</v>
      </c>
      <c r="DA211" s="33">
        <f t="shared" si="277"/>
        <v>8.1300813008130079E-2</v>
      </c>
      <c r="DB211" s="268"/>
      <c r="DC211" s="32">
        <f>(AD211+AG211+AJ211)/T211</f>
        <v>0.5</v>
      </c>
      <c r="DD211" s="33">
        <f t="shared" si="278"/>
        <v>0.26829268292682928</v>
      </c>
      <c r="DE211" s="548">
        <f t="shared" si="280"/>
        <v>4.5325779036827239E-2</v>
      </c>
      <c r="DF211" s="548">
        <f t="shared" si="281"/>
        <v>-0.30113636363636365</v>
      </c>
      <c r="DG211" s="262"/>
      <c r="DH211" s="33"/>
      <c r="DI211" s="31"/>
      <c r="DJ211" s="172"/>
      <c r="DK211" s="188"/>
      <c r="DL211" s="95"/>
      <c r="DM211" s="95"/>
      <c r="DN211" s="172"/>
      <c r="DO211" s="188" t="s">
        <v>192</v>
      </c>
      <c r="DP211" s="95"/>
      <c r="DQ211" s="95" t="s">
        <v>192</v>
      </c>
      <c r="DR211" s="172"/>
      <c r="DS211" s="188"/>
      <c r="DT211" s="95" t="s">
        <v>192</v>
      </c>
      <c r="DU211" s="95"/>
      <c r="DV211" s="172"/>
    </row>
    <row r="212" spans="1:126" s="6" customFormat="1" x14ac:dyDescent="0.25">
      <c r="A212" s="327">
        <v>105</v>
      </c>
      <c r="B212" s="14" t="s">
        <v>200</v>
      </c>
      <c r="C212" s="2">
        <v>38</v>
      </c>
      <c r="D212" s="3">
        <v>38</v>
      </c>
      <c r="E212" s="3">
        <v>37</v>
      </c>
      <c r="F212" s="3">
        <v>13</v>
      </c>
      <c r="G212" s="3">
        <v>0</v>
      </c>
      <c r="H212" s="75">
        <v>0</v>
      </c>
      <c r="I212" s="3">
        <v>0</v>
      </c>
      <c r="J212" s="4">
        <v>0</v>
      </c>
      <c r="K212" s="238">
        <v>38</v>
      </c>
      <c r="L212" s="3">
        <v>37</v>
      </c>
      <c r="M212" s="4">
        <v>37</v>
      </c>
      <c r="N212" s="194">
        <v>338</v>
      </c>
      <c r="O212" s="3">
        <v>440</v>
      </c>
      <c r="P212" s="3">
        <v>498</v>
      </c>
      <c r="Q212" s="3">
        <v>461</v>
      </c>
      <c r="R212" s="3">
        <v>270</v>
      </c>
      <c r="S212" s="75">
        <v>365</v>
      </c>
      <c r="T212" s="3">
        <v>262</v>
      </c>
      <c r="U212" s="4">
        <v>244</v>
      </c>
      <c r="V212" s="194">
        <v>5</v>
      </c>
      <c r="W212" s="3">
        <v>15</v>
      </c>
      <c r="X212" s="3">
        <v>3</v>
      </c>
      <c r="Y212" s="3">
        <v>5</v>
      </c>
      <c r="Z212" s="3">
        <v>6</v>
      </c>
      <c r="AA212" s="3">
        <v>8</v>
      </c>
      <c r="AB212" s="3">
        <v>0</v>
      </c>
      <c r="AC212" s="75">
        <v>0</v>
      </c>
      <c r="AD212" s="3">
        <v>14</v>
      </c>
      <c r="AE212" s="4">
        <v>14</v>
      </c>
      <c r="AF212" s="238">
        <v>122</v>
      </c>
      <c r="AG212" s="3">
        <v>0</v>
      </c>
      <c r="AH212" s="4">
        <v>0</v>
      </c>
      <c r="AI212" s="238">
        <v>0</v>
      </c>
      <c r="AJ212" s="3">
        <v>128</v>
      </c>
      <c r="AK212" s="4">
        <v>62</v>
      </c>
      <c r="AL212" s="247"/>
      <c r="AM212" s="30"/>
      <c r="AN212" s="30"/>
      <c r="AO212" s="30"/>
      <c r="AP212" s="30"/>
      <c r="AQ212" s="30"/>
      <c r="AR212" s="79">
        <v>38.815942994063782</v>
      </c>
      <c r="AS212" s="30">
        <v>44.493201518488796</v>
      </c>
      <c r="AT212" s="30">
        <v>40.700000000000003</v>
      </c>
      <c r="AU212" s="584">
        <v>40.700000000000003</v>
      </c>
      <c r="AV212" s="251">
        <v>120649.5694389901</v>
      </c>
      <c r="AW212" s="16">
        <v>187423.5206401785</v>
      </c>
      <c r="AX212" s="16">
        <v>272454.34004359681</v>
      </c>
      <c r="AY212" s="16">
        <v>339858.62345689553</v>
      </c>
      <c r="AZ212" s="16">
        <v>326712.71079845878</v>
      </c>
      <c r="BA212" s="16">
        <v>159385.83161165845</v>
      </c>
      <c r="BB212" s="117">
        <v>260241.83129293515</v>
      </c>
      <c r="BC212" s="16">
        <v>253552.91091115019</v>
      </c>
      <c r="BD212" s="16">
        <v>268216</v>
      </c>
      <c r="BE212" s="578">
        <v>273601</v>
      </c>
      <c r="BF212" s="251">
        <v>57118.343094233955</v>
      </c>
      <c r="BG212" s="16">
        <v>58626.587213504761</v>
      </c>
      <c r="BH212" s="16">
        <v>64400.601021052811</v>
      </c>
      <c r="BI212" s="16">
        <v>101625.77333082908</v>
      </c>
      <c r="BJ212" s="16">
        <v>141406.42341250193</v>
      </c>
      <c r="BK212" s="16">
        <v>66021.252013363614</v>
      </c>
      <c r="BL212" s="16">
        <v>5690.0643707207128</v>
      </c>
      <c r="BM212" s="117">
        <v>25603.15536052726</v>
      </c>
      <c r="BN212" s="3">
        <v>5586</v>
      </c>
      <c r="BO212" s="4">
        <v>3730</v>
      </c>
      <c r="BP212" s="256">
        <v>163579.03483759341</v>
      </c>
      <c r="BQ212" s="3">
        <v>184250</v>
      </c>
      <c r="BR212" s="4">
        <v>180520</v>
      </c>
      <c r="BS212" s="571">
        <f t="shared" si="273"/>
        <v>-2.0244233378561738E-2</v>
      </c>
      <c r="BT212" s="262">
        <f t="shared" si="213"/>
        <v>0.47342351373344499</v>
      </c>
      <c r="BU212" s="32">
        <f>BG212/AW212</f>
        <v>0.31280272088185723</v>
      </c>
      <c r="BV212" s="32">
        <f t="shared" si="214"/>
        <v>0.2363720871935743</v>
      </c>
      <c r="BW212" s="32">
        <f t="shared" si="215"/>
        <v>0.29902367136409691</v>
      </c>
      <c r="BX212" s="32">
        <f t="shared" si="216"/>
        <v>0.4328158003614746</v>
      </c>
      <c r="BY212" s="32">
        <f t="shared" si="260"/>
        <v>0.41422284117589292</v>
      </c>
      <c r="BZ212" s="32">
        <f t="shared" si="258"/>
        <v>2.1864526323271315E-2</v>
      </c>
      <c r="CA212" s="118">
        <f>BM212/BC212</f>
        <v>0.10097756428242742</v>
      </c>
      <c r="CB212" s="32">
        <f t="shared" si="265"/>
        <v>2.0826498046350703E-2</v>
      </c>
      <c r="CC212" s="33">
        <f t="shared" si="274"/>
        <v>1.3632991107488642E-2</v>
      </c>
      <c r="CD212" s="194" t="s">
        <v>107</v>
      </c>
      <c r="CE212" s="34">
        <f t="shared" si="282"/>
        <v>-16.062079285158777</v>
      </c>
      <c r="CF212" s="34">
        <f t="shared" si="282"/>
        <v>-7.643063368828293</v>
      </c>
      <c r="CG212" s="34">
        <f t="shared" si="282"/>
        <v>6.2651584170522607</v>
      </c>
      <c r="CH212" s="34">
        <f t="shared" si="282"/>
        <v>13.37921289973777</v>
      </c>
      <c r="CI212" s="34">
        <f>(BY212-BX212)*100</f>
        <v>-1.8592959185581681</v>
      </c>
      <c r="CJ212" s="34">
        <f>(BZ212-BY212)*100</f>
        <v>-39.23583148526216</v>
      </c>
      <c r="CK212" s="119">
        <f t="shared" si="250"/>
        <v>7.9113037959156109</v>
      </c>
      <c r="CL212" s="34">
        <f t="shared" si="211"/>
        <v>-8.0151066236076716</v>
      </c>
      <c r="CM212" s="561">
        <f t="shared" si="262"/>
        <v>-0.71935069388620621</v>
      </c>
      <c r="CN212" s="262">
        <f t="shared" si="283"/>
        <v>8.8757396449704144E-3</v>
      </c>
      <c r="CO212" s="32">
        <f t="shared" si="284"/>
        <v>1.1363636363636364E-2</v>
      </c>
      <c r="CP212" s="32">
        <f t="shared" si="285"/>
        <v>1.2048192771084338E-2</v>
      </c>
      <c r="CQ212" s="32">
        <f>AA212/Q212</f>
        <v>1.735357917570499E-2</v>
      </c>
      <c r="CR212" s="32">
        <f>AB212/R212</f>
        <v>0</v>
      </c>
      <c r="CS212" s="118">
        <f>AC212/S212</f>
        <v>0</v>
      </c>
      <c r="CT212" s="32">
        <f>AD212/T212</f>
        <v>5.3435114503816793E-2</v>
      </c>
      <c r="CU212" s="33">
        <f>AE212/U212</f>
        <v>5.737704918032787E-2</v>
      </c>
      <c r="CV212" s="268">
        <f>AF212/S212</f>
        <v>0.33424657534246577</v>
      </c>
      <c r="CW212" s="32">
        <f>AG212/T212</f>
        <v>0</v>
      </c>
      <c r="CX212" s="33">
        <f t="shared" si="276"/>
        <v>0</v>
      </c>
      <c r="CY212" s="268">
        <f>AI212/S212</f>
        <v>0</v>
      </c>
      <c r="CZ212" s="32">
        <f>AJ212/T212</f>
        <v>0.48854961832061067</v>
      </c>
      <c r="DA212" s="33">
        <f t="shared" si="277"/>
        <v>0.25409836065573771</v>
      </c>
      <c r="DB212" s="268">
        <f>(AC212+AF212+AI212)/S212</f>
        <v>0.33424657534246577</v>
      </c>
      <c r="DC212" s="32">
        <f>(AD212+AG212+AJ212)/T212</f>
        <v>0.5419847328244275</v>
      </c>
      <c r="DD212" s="33">
        <f t="shared" si="278"/>
        <v>0.31147540983606559</v>
      </c>
      <c r="DE212" s="548">
        <f t="shared" si="280"/>
        <v>0</v>
      </c>
      <c r="DF212" s="548">
        <f t="shared" si="281"/>
        <v>-6.8702290076335881E-2</v>
      </c>
      <c r="DG212" s="262"/>
      <c r="DH212" s="33" t="s">
        <v>192</v>
      </c>
      <c r="DI212" s="31"/>
      <c r="DJ212" s="172" t="s">
        <v>192</v>
      </c>
      <c r="DK212" s="188"/>
      <c r="DL212" s="95" t="s">
        <v>192</v>
      </c>
      <c r="DM212" s="95"/>
      <c r="DN212" s="172" t="s">
        <v>192</v>
      </c>
      <c r="DO212" s="188"/>
      <c r="DP212" s="95" t="s">
        <v>192</v>
      </c>
      <c r="DQ212" s="95" t="s">
        <v>192</v>
      </c>
      <c r="DR212" s="172"/>
      <c r="DS212" s="188"/>
      <c r="DT212" s="95"/>
      <c r="DU212" s="95"/>
      <c r="DV212" s="172"/>
    </row>
    <row r="213" spans="1:126" s="6" customFormat="1" x14ac:dyDescent="0.25">
      <c r="A213" s="327">
        <v>106</v>
      </c>
      <c r="B213" s="14" t="s">
        <v>53</v>
      </c>
      <c r="C213" s="2">
        <v>18</v>
      </c>
      <c r="D213" s="3">
        <v>18</v>
      </c>
      <c r="E213" s="3">
        <v>18</v>
      </c>
      <c r="F213" s="3"/>
      <c r="G213" s="3">
        <v>0</v>
      </c>
      <c r="H213" s="75">
        <v>0</v>
      </c>
      <c r="I213" s="3">
        <v>0</v>
      </c>
      <c r="J213" s="4">
        <v>0</v>
      </c>
      <c r="K213" s="238">
        <v>18</v>
      </c>
      <c r="L213" s="3">
        <v>19</v>
      </c>
      <c r="M213" s="4">
        <v>18</v>
      </c>
      <c r="N213" s="194">
        <v>256</v>
      </c>
      <c r="O213" s="3">
        <v>297</v>
      </c>
      <c r="P213" s="3">
        <v>320</v>
      </c>
      <c r="Q213" s="3"/>
      <c r="R213" s="3">
        <v>345</v>
      </c>
      <c r="S213" s="75">
        <v>878</v>
      </c>
      <c r="T213" s="3">
        <v>209</v>
      </c>
      <c r="U213" s="4">
        <v>279</v>
      </c>
      <c r="V213" s="194">
        <v>9</v>
      </c>
      <c r="W213" s="3">
        <v>13</v>
      </c>
      <c r="X213" s="3">
        <v>11</v>
      </c>
      <c r="Y213" s="3">
        <v>0</v>
      </c>
      <c r="Z213" s="3">
        <v>15</v>
      </c>
      <c r="AA213" s="3"/>
      <c r="AB213" s="3">
        <v>1</v>
      </c>
      <c r="AC213" s="75">
        <v>0</v>
      </c>
      <c r="AD213" s="3">
        <v>0</v>
      </c>
      <c r="AE213" s="4">
        <v>0</v>
      </c>
      <c r="AF213" s="238">
        <v>192</v>
      </c>
      <c r="AG213" s="3">
        <v>0</v>
      </c>
      <c r="AH213" s="4">
        <v>112</v>
      </c>
      <c r="AI213" s="238">
        <v>13</v>
      </c>
      <c r="AJ213" s="3">
        <v>17</v>
      </c>
      <c r="AK213" s="4">
        <v>8</v>
      </c>
      <c r="AL213" s="247">
        <v>23.804645391887355</v>
      </c>
      <c r="AM213" s="30">
        <v>23.804645391887355</v>
      </c>
      <c r="AN213" s="30">
        <v>31.915014712494521</v>
      </c>
      <c r="AO213" s="30">
        <v>40.722591220311784</v>
      </c>
      <c r="AP213" s="30">
        <v>40.722591220311784</v>
      </c>
      <c r="AQ213" s="30"/>
      <c r="AR213" s="79">
        <v>40.722591220311784</v>
      </c>
      <c r="AS213" s="30">
        <v>40.722591220311784</v>
      </c>
      <c r="AT213" s="3">
        <v>40.72</v>
      </c>
      <c r="AU213" s="4">
        <v>40.72</v>
      </c>
      <c r="AV213" s="251">
        <v>77984.758197164498</v>
      </c>
      <c r="AW213" s="16">
        <v>79117.364158428245</v>
      </c>
      <c r="AX213" s="16">
        <v>95180.16402866233</v>
      </c>
      <c r="AY213" s="16">
        <v>135824.4972993893</v>
      </c>
      <c r="AZ213" s="16">
        <v>155233.89166823184</v>
      </c>
      <c r="BA213" s="16"/>
      <c r="BB213" s="117">
        <v>163250.35144933723</v>
      </c>
      <c r="BC213" s="16">
        <v>158909.16955509645</v>
      </c>
      <c r="BD213" s="16">
        <v>152872</v>
      </c>
      <c r="BE213" s="578">
        <v>139036.29</v>
      </c>
      <c r="BF213" s="251">
        <v>34821.941821617409</v>
      </c>
      <c r="BG213" s="16">
        <v>26048.514237255338</v>
      </c>
      <c r="BH213" s="16">
        <v>29671.145867126539</v>
      </c>
      <c r="BI213" s="16">
        <v>49463.292753029295</v>
      </c>
      <c r="BJ213" s="16">
        <v>60052.304767758862</v>
      </c>
      <c r="BK213" s="16"/>
      <c r="BL213" s="16">
        <v>21690.257881286958</v>
      </c>
      <c r="BM213" s="117">
        <v>65153.300208877583</v>
      </c>
      <c r="BN213" s="16">
        <v>13425</v>
      </c>
      <c r="BO213" s="578">
        <v>27807</v>
      </c>
      <c r="BP213" s="256">
        <v>186094.55836904742</v>
      </c>
      <c r="BQ213" s="16">
        <v>185339</v>
      </c>
      <c r="BR213" s="578">
        <v>192218.65</v>
      </c>
      <c r="BS213" s="571">
        <f t="shared" si="273"/>
        <v>3.7119278727089249E-2</v>
      </c>
      <c r="BT213" s="262">
        <f t="shared" si="213"/>
        <v>0.44652240548824995</v>
      </c>
      <c r="BU213" s="32">
        <f t="shared" ref="BU213:BU217" si="286">BG213/AW213</f>
        <v>0.32923890367599451</v>
      </c>
      <c r="BV213" s="32">
        <f t="shared" si="214"/>
        <v>0.3117366540594681</v>
      </c>
      <c r="BW213" s="32">
        <f t="shared" si="215"/>
        <v>0.36417063001529471</v>
      </c>
      <c r="BX213" s="32">
        <f t="shared" si="216"/>
        <v>0.38685047525641847</v>
      </c>
      <c r="BY213" s="32"/>
      <c r="BZ213" s="32">
        <f t="shared" si="258"/>
        <v>0.13286499960778503</v>
      </c>
      <c r="CA213" s="118">
        <f>BM213/BC213</f>
        <v>0.41000340251786321</v>
      </c>
      <c r="CB213" s="32">
        <f t="shared" si="265"/>
        <v>8.7818567167303366E-2</v>
      </c>
      <c r="CC213" s="33">
        <f t="shared" si="274"/>
        <v>0.19999814436935853</v>
      </c>
      <c r="CD213" s="194" t="s">
        <v>107</v>
      </c>
      <c r="CE213" s="34">
        <f t="shared" ref="CE213:CE217" si="287">(BU213-BT213)*100</f>
        <v>-11.728350181225544</v>
      </c>
      <c r="CF213" s="34">
        <f t="shared" ref="CF213:CF217" si="288">(BV213-BU213)*100</f>
        <v>-1.7502249616526411</v>
      </c>
      <c r="CG213" s="34">
        <f t="shared" ref="CG213:CG217" si="289">(BW213-BV213)*100</f>
        <v>5.2433975955826604</v>
      </c>
      <c r="CH213" s="34">
        <f t="shared" ref="CH213:CH217" si="290">(BX213-BW213)*100</f>
        <v>2.2679845241123764</v>
      </c>
      <c r="CI213" s="34"/>
      <c r="CJ213" s="34"/>
      <c r="CK213" s="119">
        <f t="shared" si="250"/>
        <v>27.71384029100782</v>
      </c>
      <c r="CL213" s="34">
        <f t="shared" si="211"/>
        <v>-32.218483535055988</v>
      </c>
      <c r="CM213" s="561">
        <f t="shared" si="262"/>
        <v>11.217957720205517</v>
      </c>
      <c r="CN213" s="262">
        <f t="shared" si="283"/>
        <v>4.296875E-2</v>
      </c>
      <c r="CO213" s="32">
        <f t="shared" si="284"/>
        <v>0</v>
      </c>
      <c r="CP213" s="32">
        <f t="shared" si="285"/>
        <v>4.6875E-2</v>
      </c>
      <c r="CQ213" s="32"/>
      <c r="CR213" s="32">
        <f>AB213/R213</f>
        <v>2.8985507246376812E-3</v>
      </c>
      <c r="CS213" s="118">
        <f>AC213/S213</f>
        <v>0</v>
      </c>
      <c r="CT213" s="32">
        <f>AD213/T213</f>
        <v>0</v>
      </c>
      <c r="CU213" s="33">
        <f t="shared" si="275"/>
        <v>0</v>
      </c>
      <c r="CV213" s="268">
        <f>AF213/S213</f>
        <v>0.21867881548974943</v>
      </c>
      <c r="CW213" s="32">
        <f>AG213/T213</f>
        <v>0</v>
      </c>
      <c r="CX213" s="33">
        <f t="shared" si="276"/>
        <v>0.40143369175627241</v>
      </c>
      <c r="CY213" s="268">
        <f>AI213/S213</f>
        <v>1.4806378132118452E-2</v>
      </c>
      <c r="CZ213" s="32">
        <f>AJ213/T213</f>
        <v>8.1339712918660281E-2</v>
      </c>
      <c r="DA213" s="33">
        <f t="shared" si="277"/>
        <v>2.8673835125448029E-2</v>
      </c>
      <c r="DB213" s="268">
        <f>(AC213+AF213+AI213)/S213</f>
        <v>0.23348519362186787</v>
      </c>
      <c r="DC213" s="32">
        <f>(AD213+AG213+AJ213)/T213</f>
        <v>8.1339712918660281E-2</v>
      </c>
      <c r="DD213" s="33">
        <f t="shared" si="278"/>
        <v>0.43010752688172044</v>
      </c>
      <c r="DE213" s="548">
        <f t="shared" si="280"/>
        <v>0</v>
      </c>
      <c r="DF213" s="548">
        <f>(U213-T213)/T213</f>
        <v>0.3349282296650718</v>
      </c>
      <c r="DG213" s="262"/>
      <c r="DH213" s="33"/>
      <c r="DI213" s="31"/>
      <c r="DJ213" s="172" t="s">
        <v>192</v>
      </c>
      <c r="DK213" s="188"/>
      <c r="DL213" s="95" t="s">
        <v>192</v>
      </c>
      <c r="DM213" s="95"/>
      <c r="DN213" s="172" t="s">
        <v>192</v>
      </c>
      <c r="DO213" s="188"/>
      <c r="DP213" s="95" t="s">
        <v>192</v>
      </c>
      <c r="DQ213" s="95" t="s">
        <v>192</v>
      </c>
      <c r="DR213" s="172"/>
      <c r="DS213" s="188"/>
      <c r="DT213" s="95" t="s">
        <v>192</v>
      </c>
      <c r="DU213" s="95"/>
      <c r="DV213" s="172" t="s">
        <v>192</v>
      </c>
    </row>
    <row r="214" spans="1:126" s="8" customFormat="1" x14ac:dyDescent="0.25">
      <c r="A214" s="326">
        <v>107</v>
      </c>
      <c r="B214" s="21" t="s">
        <v>241</v>
      </c>
      <c r="C214" s="22">
        <v>0</v>
      </c>
      <c r="D214" s="23">
        <v>0</v>
      </c>
      <c r="E214" s="23">
        <v>0</v>
      </c>
      <c r="F214" s="23">
        <v>5</v>
      </c>
      <c r="G214" s="23">
        <v>1</v>
      </c>
      <c r="H214" s="51"/>
      <c r="I214" s="23">
        <v>1</v>
      </c>
      <c r="J214" s="24">
        <v>0</v>
      </c>
      <c r="K214" s="237"/>
      <c r="L214" s="23">
        <v>0</v>
      </c>
      <c r="M214" s="24">
        <v>1</v>
      </c>
      <c r="N214" s="242">
        <v>31</v>
      </c>
      <c r="O214" s="23">
        <v>24</v>
      </c>
      <c r="P214" s="23">
        <v>29</v>
      </c>
      <c r="Q214" s="23">
        <v>51</v>
      </c>
      <c r="R214" s="23">
        <v>2</v>
      </c>
      <c r="S214" s="51"/>
      <c r="T214" s="23">
        <v>2</v>
      </c>
      <c r="U214" s="24">
        <v>4</v>
      </c>
      <c r="V214" s="242">
        <v>0</v>
      </c>
      <c r="W214" s="23">
        <v>0</v>
      </c>
      <c r="X214" s="23">
        <v>0</v>
      </c>
      <c r="Y214" s="23">
        <v>0</v>
      </c>
      <c r="Z214" s="23">
        <v>1</v>
      </c>
      <c r="AA214" s="23">
        <v>4</v>
      </c>
      <c r="AB214" s="23">
        <v>0</v>
      </c>
      <c r="AC214" s="51"/>
      <c r="AD214" s="23">
        <v>0</v>
      </c>
      <c r="AE214" s="24">
        <v>0</v>
      </c>
      <c r="AF214" s="237"/>
      <c r="AG214" s="23">
        <v>0</v>
      </c>
      <c r="AH214" s="24">
        <v>0</v>
      </c>
      <c r="AI214" s="237"/>
      <c r="AJ214" s="23">
        <v>0</v>
      </c>
      <c r="AK214" s="24">
        <v>2</v>
      </c>
      <c r="AL214" s="246" t="s">
        <v>278</v>
      </c>
      <c r="AM214" s="50" t="s">
        <v>278</v>
      </c>
      <c r="AN214" s="50" t="s">
        <v>303</v>
      </c>
      <c r="AO214" s="50" t="s">
        <v>303</v>
      </c>
      <c r="AP214" s="50" t="s">
        <v>303</v>
      </c>
      <c r="AQ214" s="50" t="s">
        <v>303</v>
      </c>
      <c r="AR214" s="51" t="s">
        <v>284</v>
      </c>
      <c r="AS214" s="23"/>
      <c r="AT214" s="23" t="s">
        <v>280</v>
      </c>
      <c r="AU214" s="24" t="s">
        <v>385</v>
      </c>
      <c r="AV214" s="250">
        <v>22414.499632899075</v>
      </c>
      <c r="AW214" s="25">
        <v>32871.184569239791</v>
      </c>
      <c r="AX214" s="25">
        <v>38174.227807468371</v>
      </c>
      <c r="AY214" s="25">
        <v>40075.184546473844</v>
      </c>
      <c r="AZ214" s="25">
        <v>37903.882163448128</v>
      </c>
      <c r="BA214" s="25">
        <v>39288.33643519388</v>
      </c>
      <c r="BB214" s="97">
        <v>2825.8234159168132</v>
      </c>
      <c r="BC214" s="25"/>
      <c r="BD214" s="25">
        <v>2580</v>
      </c>
      <c r="BE214" s="568">
        <v>3414</v>
      </c>
      <c r="BF214" s="250">
        <v>2164.1880239725442</v>
      </c>
      <c r="BG214" s="25">
        <v>4830.6497970984801</v>
      </c>
      <c r="BH214" s="25">
        <v>5025.583235155179</v>
      </c>
      <c r="BI214" s="25">
        <v>4696.899846898993</v>
      </c>
      <c r="BJ214" s="25">
        <v>2848.5893648869387</v>
      </c>
      <c r="BK214" s="25">
        <v>11785.647207471784</v>
      </c>
      <c r="BL214" s="25">
        <v>172.16748908657323</v>
      </c>
      <c r="BM214" s="97"/>
      <c r="BN214" s="25">
        <v>0</v>
      </c>
      <c r="BO214" s="568">
        <v>51</v>
      </c>
      <c r="BP214" s="221"/>
      <c r="BQ214" s="25">
        <v>173</v>
      </c>
      <c r="BR214" s="568">
        <v>223</v>
      </c>
      <c r="BS214" s="159">
        <f>(BR214-BQ214)/BQ214</f>
        <v>0.28901734104046245</v>
      </c>
      <c r="BT214" s="261">
        <f t="shared" si="213"/>
        <v>9.6553037516663484E-2</v>
      </c>
      <c r="BU214" s="27">
        <f t="shared" si="286"/>
        <v>0.14695697342221453</v>
      </c>
      <c r="BV214" s="27">
        <f t="shared" si="214"/>
        <v>0.13164858921316486</v>
      </c>
      <c r="BW214" s="27">
        <f t="shared" si="215"/>
        <v>0.11720220131368718</v>
      </c>
      <c r="BX214" s="27">
        <f t="shared" si="216"/>
        <v>7.5152971207627928E-2</v>
      </c>
      <c r="BY214" s="27">
        <f t="shared" si="260"/>
        <v>0.29997827031725338</v>
      </c>
      <c r="BZ214" s="27">
        <f t="shared" si="258"/>
        <v>6.0926485397784495E-2</v>
      </c>
      <c r="CA214" s="98"/>
      <c r="CB214" s="27">
        <f t="shared" si="265"/>
        <v>0</v>
      </c>
      <c r="CC214" s="28">
        <f t="shared" si="274"/>
        <v>1.4938488576449912E-2</v>
      </c>
      <c r="CD214" s="242" t="s">
        <v>107</v>
      </c>
      <c r="CE214" s="29">
        <f t="shared" si="287"/>
        <v>5.0403935905551052</v>
      </c>
      <c r="CF214" s="29">
        <f t="shared" si="288"/>
        <v>-1.5308384209049675</v>
      </c>
      <c r="CG214" s="29">
        <f t="shared" si="289"/>
        <v>-1.4446387899477677</v>
      </c>
      <c r="CH214" s="29">
        <f t="shared" si="290"/>
        <v>-4.204923010605925</v>
      </c>
      <c r="CI214" s="29">
        <f>(BY214-BX214)*100</f>
        <v>22.482529910962544</v>
      </c>
      <c r="CJ214" s="29">
        <f>(BZ214-BY214)*100</f>
        <v>-23.905178491946888</v>
      </c>
      <c r="CK214" s="99"/>
      <c r="CL214" s="29"/>
      <c r="CM214" s="560">
        <f t="shared" si="262"/>
        <v>1.4938488576449911</v>
      </c>
      <c r="CN214" s="261">
        <f t="shared" si="283"/>
        <v>0</v>
      </c>
      <c r="CO214" s="27">
        <f t="shared" si="284"/>
        <v>0</v>
      </c>
      <c r="CP214" s="27">
        <f t="shared" si="285"/>
        <v>3.4482758620689655E-2</v>
      </c>
      <c r="CQ214" s="27">
        <f>AA214/Q214</f>
        <v>7.8431372549019607E-2</v>
      </c>
      <c r="CR214" s="27">
        <f>AB214/R214</f>
        <v>0</v>
      </c>
      <c r="CS214" s="98"/>
      <c r="CT214" s="98">
        <f>AD214/T214</f>
        <v>0</v>
      </c>
      <c r="CU214" s="28">
        <f>AE214/U214</f>
        <v>0</v>
      </c>
      <c r="CV214" s="267"/>
      <c r="CW214" s="98">
        <f>AG214/T214</f>
        <v>0</v>
      </c>
      <c r="CX214" s="28">
        <f t="shared" si="276"/>
        <v>0</v>
      </c>
      <c r="CY214" s="267"/>
      <c r="CZ214" s="98">
        <f>AJ214/T214</f>
        <v>0</v>
      </c>
      <c r="DA214" s="28">
        <f t="shared" si="277"/>
        <v>0.5</v>
      </c>
      <c r="DB214" s="267"/>
      <c r="DC214" s="27">
        <f>(AD214+AG214+AJ214)/T214</f>
        <v>0</v>
      </c>
      <c r="DD214" s="28">
        <f t="shared" si="278"/>
        <v>0.5</v>
      </c>
      <c r="DE214" s="159"/>
      <c r="DF214" s="159"/>
      <c r="DG214" s="261"/>
      <c r="DH214" s="28" t="s">
        <v>192</v>
      </c>
      <c r="DI214" s="26" t="s">
        <v>192</v>
      </c>
      <c r="DJ214" s="171"/>
      <c r="DK214" s="187"/>
      <c r="DL214" s="165"/>
      <c r="DM214" s="165"/>
      <c r="DN214" s="171"/>
      <c r="DO214" s="187"/>
      <c r="DP214" s="165" t="s">
        <v>192</v>
      </c>
      <c r="DQ214" s="165" t="s">
        <v>192</v>
      </c>
      <c r="DR214" s="171"/>
      <c r="DS214" s="187"/>
      <c r="DT214" s="165" t="s">
        <v>192</v>
      </c>
      <c r="DU214" s="165"/>
      <c r="DV214" s="171" t="s">
        <v>192</v>
      </c>
    </row>
    <row r="215" spans="1:126" s="8" customFormat="1" x14ac:dyDescent="0.25">
      <c r="A215" s="326"/>
      <c r="B215" s="21" t="s">
        <v>97</v>
      </c>
      <c r="C215" s="22">
        <v>2</v>
      </c>
      <c r="D215" s="23">
        <v>1</v>
      </c>
      <c r="E215" s="23">
        <v>1</v>
      </c>
      <c r="F215" s="23"/>
      <c r="G215" s="23">
        <v>1</v>
      </c>
      <c r="H215" s="51"/>
      <c r="I215" s="23"/>
      <c r="J215" s="24">
        <v>0</v>
      </c>
      <c r="K215" s="237"/>
      <c r="L215" s="23"/>
      <c r="M215" s="24">
        <v>1</v>
      </c>
      <c r="N215" s="242">
        <v>25</v>
      </c>
      <c r="O215" s="23">
        <v>18</v>
      </c>
      <c r="P215" s="23">
        <v>18</v>
      </c>
      <c r="Q215" s="23"/>
      <c r="R215" s="23">
        <v>34</v>
      </c>
      <c r="S215" s="51"/>
      <c r="T215" s="23"/>
      <c r="U215" s="24">
        <v>12</v>
      </c>
      <c r="V215" s="242">
        <v>0</v>
      </c>
      <c r="W215" s="23">
        <v>0</v>
      </c>
      <c r="X215" s="23">
        <v>0</v>
      </c>
      <c r="Y215" s="23">
        <v>0</v>
      </c>
      <c r="Z215" s="23">
        <v>0</v>
      </c>
      <c r="AA215" s="23"/>
      <c r="AB215" s="23">
        <v>0</v>
      </c>
      <c r="AC215" s="51"/>
      <c r="AD215" s="23"/>
      <c r="AE215" s="24">
        <v>0</v>
      </c>
      <c r="AF215" s="237"/>
      <c r="AG215" s="23"/>
      <c r="AH215" s="24">
        <v>0</v>
      </c>
      <c r="AI215" s="237"/>
      <c r="AJ215" s="23"/>
      <c r="AK215" s="24">
        <v>1</v>
      </c>
      <c r="AL215" s="246" t="s">
        <v>290</v>
      </c>
      <c r="AM215" s="50" t="s">
        <v>290</v>
      </c>
      <c r="AN215" s="50" t="s">
        <v>290</v>
      </c>
      <c r="AO215" s="50" t="s">
        <v>315</v>
      </c>
      <c r="AP215" s="50" t="s">
        <v>325</v>
      </c>
      <c r="AQ215" s="50"/>
      <c r="AR215" s="80" t="s">
        <v>263</v>
      </c>
      <c r="AS215" s="50"/>
      <c r="AT215" s="50"/>
      <c r="AU215" s="583" t="s">
        <v>389</v>
      </c>
      <c r="AV215" s="250">
        <v>5865.0776034285518</v>
      </c>
      <c r="AW215" s="25">
        <v>5976.0616046579134</v>
      </c>
      <c r="AX215" s="25">
        <v>6816.9788447419196</v>
      </c>
      <c r="AY215" s="25">
        <v>6684.6517663530658</v>
      </c>
      <c r="AZ215" s="25">
        <v>7347.7100301079681</v>
      </c>
      <c r="BA215" s="25"/>
      <c r="BB215" s="97">
        <v>4217.3920467157277</v>
      </c>
      <c r="BC215" s="25"/>
      <c r="BD215" s="25"/>
      <c r="BE215" s="568">
        <v>6768</v>
      </c>
      <c r="BF215" s="250">
        <v>381.32964524960016</v>
      </c>
      <c r="BG215" s="25">
        <v>142.28718106328364</v>
      </c>
      <c r="BH215" s="25">
        <v>590.49180141262718</v>
      </c>
      <c r="BI215" s="25">
        <v>453.89610759187485</v>
      </c>
      <c r="BJ215" s="25">
        <v>436.82164586428081</v>
      </c>
      <c r="BK215" s="25"/>
      <c r="BL215" s="25">
        <v>954.74698493463325</v>
      </c>
      <c r="BM215" s="97"/>
      <c r="BN215" s="25"/>
      <c r="BO215" s="568">
        <v>0</v>
      </c>
      <c r="BP215" s="221"/>
      <c r="BQ215" s="25"/>
      <c r="BR215" s="568">
        <v>1449</v>
      </c>
      <c r="BS215" s="159"/>
      <c r="BT215" s="261">
        <f t="shared" si="213"/>
        <v>6.5016982047549729E-2</v>
      </c>
      <c r="BU215" s="27">
        <f t="shared" si="286"/>
        <v>2.3809523809523808E-2</v>
      </c>
      <c r="BV215" s="27">
        <f t="shared" si="214"/>
        <v>8.6620747234397832E-2</v>
      </c>
      <c r="BW215" s="27">
        <f t="shared" si="215"/>
        <v>6.7901234567901231E-2</v>
      </c>
      <c r="BX215" s="27">
        <f t="shared" si="216"/>
        <v>5.9450038729666921E-2</v>
      </c>
      <c r="BY215" s="27"/>
      <c r="BZ215" s="27">
        <f t="shared" si="258"/>
        <v>0.22638326585695004</v>
      </c>
      <c r="CA215" s="98"/>
      <c r="CB215" s="27"/>
      <c r="CC215" s="28">
        <f t="shared" si="274"/>
        <v>0</v>
      </c>
      <c r="CD215" s="242" t="s">
        <v>107</v>
      </c>
      <c r="CE215" s="29">
        <f t="shared" si="287"/>
        <v>-4.1207458238025918</v>
      </c>
      <c r="CF215" s="29">
        <f t="shared" si="288"/>
        <v>6.2811223424874028</v>
      </c>
      <c r="CG215" s="29">
        <f t="shared" si="289"/>
        <v>-1.8719512666496603</v>
      </c>
      <c r="CH215" s="29">
        <f t="shared" si="290"/>
        <v>-0.845119583823431</v>
      </c>
      <c r="CI215" s="29"/>
      <c r="CJ215" s="29"/>
      <c r="CK215" s="99"/>
      <c r="CL215" s="29"/>
      <c r="CM215" s="560">
        <f t="shared" si="262"/>
        <v>0</v>
      </c>
      <c r="CN215" s="261">
        <f t="shared" si="283"/>
        <v>0</v>
      </c>
      <c r="CO215" s="27">
        <f t="shared" si="284"/>
        <v>0</v>
      </c>
      <c r="CP215" s="27">
        <f t="shared" si="285"/>
        <v>0</v>
      </c>
      <c r="CQ215" s="27"/>
      <c r="CR215" s="27">
        <f>AB215/R215</f>
        <v>0</v>
      </c>
      <c r="CS215" s="98"/>
      <c r="CT215" s="98"/>
      <c r="CU215" s="28">
        <f t="shared" si="275"/>
        <v>0</v>
      </c>
      <c r="CV215" s="267"/>
      <c r="CW215" s="98"/>
      <c r="CX215" s="28">
        <f t="shared" si="276"/>
        <v>0</v>
      </c>
      <c r="CY215" s="267"/>
      <c r="CZ215" s="98"/>
      <c r="DA215" s="28">
        <f t="shared" si="277"/>
        <v>8.3333333333333329E-2</v>
      </c>
      <c r="DB215" s="267"/>
      <c r="DC215" s="27"/>
      <c r="DD215" s="28">
        <f t="shared" si="278"/>
        <v>8.3333333333333329E-2</v>
      </c>
      <c r="DE215" s="159"/>
      <c r="DF215" s="159"/>
      <c r="DG215" s="261"/>
      <c r="DH215" s="28"/>
      <c r="DI215" s="26" t="s">
        <v>192</v>
      </c>
      <c r="DJ215" s="171"/>
      <c r="DK215" s="187"/>
      <c r="DL215" s="165"/>
      <c r="DM215" s="165"/>
      <c r="DN215" s="171"/>
      <c r="DO215" s="187"/>
      <c r="DP215" s="165"/>
      <c r="DQ215" s="165"/>
      <c r="DR215" s="171"/>
      <c r="DS215" s="187"/>
      <c r="DT215" s="165" t="s">
        <v>192</v>
      </c>
      <c r="DU215" s="165"/>
      <c r="DV215" s="171" t="s">
        <v>192</v>
      </c>
    </row>
    <row r="216" spans="1:126" s="8" customFormat="1" x14ac:dyDescent="0.25">
      <c r="A216" s="326"/>
      <c r="B216" s="21" t="s">
        <v>98</v>
      </c>
      <c r="C216" s="22">
        <v>1</v>
      </c>
      <c r="D216" s="23">
        <v>1</v>
      </c>
      <c r="E216" s="23">
        <v>1</v>
      </c>
      <c r="F216" s="23"/>
      <c r="G216" s="23">
        <v>1</v>
      </c>
      <c r="H216" s="51"/>
      <c r="I216" s="23"/>
      <c r="J216" s="24">
        <v>0</v>
      </c>
      <c r="K216" s="237"/>
      <c r="L216" s="23"/>
      <c r="M216" s="24">
        <v>1</v>
      </c>
      <c r="N216" s="242">
        <v>18</v>
      </c>
      <c r="O216" s="23">
        <v>18</v>
      </c>
      <c r="P216" s="23">
        <v>18</v>
      </c>
      <c r="Q216" s="23"/>
      <c r="R216" s="23">
        <v>22</v>
      </c>
      <c r="S216" s="51"/>
      <c r="T216" s="23"/>
      <c r="U216" s="24">
        <v>7</v>
      </c>
      <c r="V216" s="242">
        <v>0</v>
      </c>
      <c r="W216" s="23">
        <v>0</v>
      </c>
      <c r="X216" s="23">
        <v>0</v>
      </c>
      <c r="Y216" s="23">
        <v>0</v>
      </c>
      <c r="Z216" s="23">
        <v>0</v>
      </c>
      <c r="AA216" s="23"/>
      <c r="AB216" s="23">
        <v>0</v>
      </c>
      <c r="AC216" s="51"/>
      <c r="AD216" s="23"/>
      <c r="AE216" s="24">
        <v>0</v>
      </c>
      <c r="AF216" s="237"/>
      <c r="AG216" s="23"/>
      <c r="AH216" s="24">
        <v>0</v>
      </c>
      <c r="AI216" s="237"/>
      <c r="AJ216" s="23"/>
      <c r="AK216" s="24">
        <v>0</v>
      </c>
      <c r="AL216" s="246" t="s">
        <v>263</v>
      </c>
      <c r="AM216" s="50" t="s">
        <v>263</v>
      </c>
      <c r="AN216" s="50" t="s">
        <v>263</v>
      </c>
      <c r="AO216" s="50" t="s">
        <v>270</v>
      </c>
      <c r="AP216" s="50" t="s">
        <v>309</v>
      </c>
      <c r="AQ216" s="50"/>
      <c r="AR216" s="80" t="s">
        <v>269</v>
      </c>
      <c r="AS216" s="50"/>
      <c r="AT216" s="50"/>
      <c r="AU216" s="583">
        <v>31.3</v>
      </c>
      <c r="AV216" s="250">
        <v>1266.3559114632244</v>
      </c>
      <c r="AW216" s="25">
        <v>1337.4995019948663</v>
      </c>
      <c r="AX216" s="25">
        <v>1122.6458585893081</v>
      </c>
      <c r="AY216" s="25">
        <v>1280.5846295695528</v>
      </c>
      <c r="AZ216" s="25">
        <v>1663.3371466297858</v>
      </c>
      <c r="BA216" s="25"/>
      <c r="BB216" s="97">
        <v>6484.0268410538356</v>
      </c>
      <c r="BC216" s="25"/>
      <c r="BD216" s="25"/>
      <c r="BE216" s="568">
        <v>8979</v>
      </c>
      <c r="BF216" s="250">
        <v>41.263282508352262</v>
      </c>
      <c r="BG216" s="25">
        <v>58.337744235946296</v>
      </c>
      <c r="BH216" s="25">
        <v>537.84554441921216</v>
      </c>
      <c r="BI216" s="25">
        <v>707.16728988451973</v>
      </c>
      <c r="BJ216" s="25">
        <v>381.32964524960016</v>
      </c>
      <c r="BK216" s="25"/>
      <c r="BL216" s="25">
        <v>424.01579956858529</v>
      </c>
      <c r="BM216" s="97"/>
      <c r="BN216" s="25"/>
      <c r="BO216" s="568">
        <v>309</v>
      </c>
      <c r="BP216" s="221"/>
      <c r="BQ216" s="25"/>
      <c r="BR216" s="568">
        <v>2579</v>
      </c>
      <c r="BS216" s="159"/>
      <c r="BT216" s="261">
        <f t="shared" si="213"/>
        <v>3.2584269662921356E-2</v>
      </c>
      <c r="BU216" s="27">
        <f t="shared" si="286"/>
        <v>4.3617021276595745E-2</v>
      </c>
      <c r="BV216" s="27">
        <f t="shared" si="214"/>
        <v>0.47908745247148282</v>
      </c>
      <c r="BW216" s="27">
        <f t="shared" si="215"/>
        <v>0.55222222222222228</v>
      </c>
      <c r="BX216" s="27">
        <f t="shared" si="216"/>
        <v>0.2292557741659538</v>
      </c>
      <c r="BY216" s="27"/>
      <c r="BZ216" s="27">
        <f t="shared" si="258"/>
        <v>6.5393899495281987E-2</v>
      </c>
      <c r="CA216" s="98"/>
      <c r="CB216" s="27"/>
      <c r="CC216" s="28">
        <f t="shared" si="274"/>
        <v>3.441363180755095E-2</v>
      </c>
      <c r="CD216" s="242" t="s">
        <v>107</v>
      </c>
      <c r="CE216" s="29">
        <f t="shared" si="287"/>
        <v>1.103275161367439</v>
      </c>
      <c r="CF216" s="29">
        <f t="shared" si="288"/>
        <v>43.547043119488713</v>
      </c>
      <c r="CG216" s="29">
        <f t="shared" si="289"/>
        <v>7.3134769750739457</v>
      </c>
      <c r="CH216" s="29">
        <f t="shared" si="290"/>
        <v>-32.296644805626848</v>
      </c>
      <c r="CI216" s="29"/>
      <c r="CJ216" s="29"/>
      <c r="CK216" s="99"/>
      <c r="CL216" s="29"/>
      <c r="CM216" s="560">
        <f t="shared" si="262"/>
        <v>3.4413631807550948</v>
      </c>
      <c r="CN216" s="261">
        <f t="shared" si="283"/>
        <v>0</v>
      </c>
      <c r="CO216" s="27">
        <f t="shared" si="284"/>
        <v>0</v>
      </c>
      <c r="CP216" s="27">
        <f t="shared" si="285"/>
        <v>0</v>
      </c>
      <c r="CQ216" s="27"/>
      <c r="CR216" s="27">
        <f>AB216/R216</f>
        <v>0</v>
      </c>
      <c r="CS216" s="98"/>
      <c r="CT216" s="98"/>
      <c r="CU216" s="28">
        <f t="shared" si="275"/>
        <v>0</v>
      </c>
      <c r="CV216" s="267"/>
      <c r="CW216" s="98"/>
      <c r="CX216" s="28">
        <f t="shared" si="276"/>
        <v>0</v>
      </c>
      <c r="CY216" s="267"/>
      <c r="CZ216" s="98"/>
      <c r="DA216" s="28">
        <f t="shared" si="277"/>
        <v>0</v>
      </c>
      <c r="DB216" s="267"/>
      <c r="DC216" s="27"/>
      <c r="DD216" s="28">
        <f t="shared" si="278"/>
        <v>0</v>
      </c>
      <c r="DE216" s="159"/>
      <c r="DF216" s="159"/>
      <c r="DG216" s="261"/>
      <c r="DH216" s="28"/>
      <c r="DI216" s="26" t="s">
        <v>192</v>
      </c>
      <c r="DJ216" s="171"/>
      <c r="DK216" s="187"/>
      <c r="DL216" s="165"/>
      <c r="DM216" s="165"/>
      <c r="DN216" s="171"/>
      <c r="DO216" s="187"/>
      <c r="DP216" s="165"/>
      <c r="DQ216" s="165"/>
      <c r="DR216" s="171"/>
      <c r="DS216" s="187"/>
      <c r="DT216" s="165" t="s">
        <v>192</v>
      </c>
      <c r="DU216" s="165"/>
      <c r="DV216" s="171" t="s">
        <v>192</v>
      </c>
    </row>
    <row r="217" spans="1:126" s="11" customFormat="1" x14ac:dyDescent="0.25">
      <c r="A217" s="328"/>
      <c r="B217" s="35" t="s">
        <v>99</v>
      </c>
      <c r="C217" s="36">
        <v>4</v>
      </c>
      <c r="D217" s="37">
        <v>4</v>
      </c>
      <c r="E217" s="37">
        <v>4</v>
      </c>
      <c r="F217" s="37">
        <v>0</v>
      </c>
      <c r="G217" s="37">
        <v>5</v>
      </c>
      <c r="H217" s="76"/>
      <c r="I217" s="37"/>
      <c r="J217" s="38">
        <v>0</v>
      </c>
      <c r="K217" s="239"/>
      <c r="L217" s="37"/>
      <c r="M217" s="38">
        <v>3</v>
      </c>
      <c r="N217" s="195">
        <v>243</v>
      </c>
      <c r="O217" s="37">
        <v>285</v>
      </c>
      <c r="P217" s="37">
        <v>289</v>
      </c>
      <c r="Q217" s="37">
        <v>223</v>
      </c>
      <c r="R217" s="37">
        <v>342</v>
      </c>
      <c r="S217" s="76"/>
      <c r="T217" s="37"/>
      <c r="U217" s="38">
        <v>189</v>
      </c>
      <c r="V217" s="195">
        <v>0</v>
      </c>
      <c r="W217" s="37">
        <v>0</v>
      </c>
      <c r="X217" s="37">
        <v>0</v>
      </c>
      <c r="Y217" s="37">
        <v>0</v>
      </c>
      <c r="Z217" s="37">
        <v>0</v>
      </c>
      <c r="AA217" s="37">
        <v>0</v>
      </c>
      <c r="AB217" s="37">
        <v>0</v>
      </c>
      <c r="AC217" s="76"/>
      <c r="AD217" s="37"/>
      <c r="AE217" s="38">
        <v>0</v>
      </c>
      <c r="AF217" s="239"/>
      <c r="AG217" s="37"/>
      <c r="AH217" s="38">
        <v>0</v>
      </c>
      <c r="AI217" s="239"/>
      <c r="AJ217" s="37"/>
      <c r="AK217" s="38">
        <v>2</v>
      </c>
      <c r="AL217" s="248" t="s">
        <v>269</v>
      </c>
      <c r="AM217" s="39" t="s">
        <v>269</v>
      </c>
      <c r="AN217" s="39" t="s">
        <v>269</v>
      </c>
      <c r="AO217" s="39" t="s">
        <v>269</v>
      </c>
      <c r="AP217" s="39" t="s">
        <v>269</v>
      </c>
      <c r="AQ217" s="39" t="s">
        <v>269</v>
      </c>
      <c r="AR217" s="76" t="s">
        <v>269</v>
      </c>
      <c r="AS217" s="37"/>
      <c r="AT217" s="37"/>
      <c r="AU217" s="38" t="s">
        <v>390</v>
      </c>
      <c r="AV217" s="252">
        <v>29656.91714902021</v>
      </c>
      <c r="AW217" s="226">
        <v>29880.308023289566</v>
      </c>
      <c r="AX217" s="226">
        <v>31313.139936596832</v>
      </c>
      <c r="AY217" s="226">
        <v>32498.392154853984</v>
      </c>
      <c r="AZ217" s="226">
        <v>32051.610406315274</v>
      </c>
      <c r="BA217" s="226">
        <v>44134.637822209319</v>
      </c>
      <c r="BB217" s="108">
        <v>41409.838304847442</v>
      </c>
      <c r="BC217" s="226"/>
      <c r="BD217" s="226"/>
      <c r="BE217" s="567">
        <v>38017</v>
      </c>
      <c r="BF217" s="252">
        <v>19920.205348859712</v>
      </c>
      <c r="BG217" s="226">
        <v>22082.970501021624</v>
      </c>
      <c r="BH217" s="226">
        <v>21058.502797365982</v>
      </c>
      <c r="BI217" s="226">
        <v>22333.395939693</v>
      </c>
      <c r="BJ217" s="226">
        <v>20095.218581567551</v>
      </c>
      <c r="BK217" s="226">
        <v>34521.715869573876</v>
      </c>
      <c r="BL217" s="226">
        <v>15028.372063904018</v>
      </c>
      <c r="BM217" s="108"/>
      <c r="BN217" s="226"/>
      <c r="BO217" s="567">
        <v>4091</v>
      </c>
      <c r="BP217" s="257"/>
      <c r="BQ217" s="226"/>
      <c r="BR217" s="567">
        <v>108820</v>
      </c>
      <c r="BS217" s="549"/>
      <c r="BT217" s="263">
        <f t="shared" si="213"/>
        <v>0.67168833661181215</v>
      </c>
      <c r="BU217" s="41">
        <f t="shared" si="286"/>
        <v>0.73904761904761906</v>
      </c>
      <c r="BV217" s="41">
        <f t="shared" si="214"/>
        <v>0.67251329122551917</v>
      </c>
      <c r="BW217" s="41">
        <f t="shared" si="215"/>
        <v>0.68721541155866905</v>
      </c>
      <c r="BX217" s="41">
        <f t="shared" si="216"/>
        <v>0.62696439669714998</v>
      </c>
      <c r="BY217" s="41">
        <f t="shared" si="260"/>
        <v>0.78219098587916691</v>
      </c>
      <c r="BZ217" s="41">
        <f t="shared" si="258"/>
        <v>0.36291791224272407</v>
      </c>
      <c r="CA217" s="103"/>
      <c r="CB217" s="41"/>
      <c r="CC217" s="42">
        <f t="shared" si="274"/>
        <v>0.10760975353131494</v>
      </c>
      <c r="CD217" s="195" t="s">
        <v>107</v>
      </c>
      <c r="CE217" s="43">
        <f t="shared" si="287"/>
        <v>6.7359282435806911</v>
      </c>
      <c r="CF217" s="43">
        <f t="shared" si="288"/>
        <v>-6.6534327822099897</v>
      </c>
      <c r="CG217" s="43">
        <f t="shared" si="289"/>
        <v>1.4702120333149882</v>
      </c>
      <c r="CH217" s="43">
        <f t="shared" si="290"/>
        <v>-6.0251014861519074</v>
      </c>
      <c r="CI217" s="43">
        <f>(BY217-BX217)*100</f>
        <v>15.522658918201692</v>
      </c>
      <c r="CJ217" s="43">
        <f>(BZ217-BY217)*100</f>
        <v>-41.927307363644282</v>
      </c>
      <c r="CK217" s="110"/>
      <c r="CL217" s="43"/>
      <c r="CM217" s="562">
        <f t="shared" si="262"/>
        <v>10.760975353131494</v>
      </c>
      <c r="CN217" s="263">
        <f t="shared" si="283"/>
        <v>0</v>
      </c>
      <c r="CO217" s="41">
        <f t="shared" si="284"/>
        <v>0</v>
      </c>
      <c r="CP217" s="41">
        <f t="shared" si="285"/>
        <v>0</v>
      </c>
      <c r="CQ217" s="41">
        <f>AA217/Q217</f>
        <v>0</v>
      </c>
      <c r="CR217" s="41">
        <f>AB217/R217</f>
        <v>0</v>
      </c>
      <c r="CS217" s="103"/>
      <c r="CT217" s="103"/>
      <c r="CU217" s="42">
        <f t="shared" si="275"/>
        <v>0</v>
      </c>
      <c r="CV217" s="269"/>
      <c r="CW217" s="103"/>
      <c r="CX217" s="42">
        <f>AH217/U217</f>
        <v>0</v>
      </c>
      <c r="CY217" s="269"/>
      <c r="CZ217" s="103"/>
      <c r="DA217" s="42">
        <f t="shared" si="277"/>
        <v>1.0582010582010581E-2</v>
      </c>
      <c r="DB217" s="269"/>
      <c r="DC217" s="41"/>
      <c r="DD217" s="42">
        <f t="shared" si="278"/>
        <v>1.0582010582010581E-2</v>
      </c>
      <c r="DE217" s="549"/>
      <c r="DF217" s="549"/>
      <c r="DG217" s="263"/>
      <c r="DH217" s="42" t="s">
        <v>192</v>
      </c>
      <c r="DI217" s="140" t="s">
        <v>192</v>
      </c>
      <c r="DJ217" s="173"/>
      <c r="DK217" s="189"/>
      <c r="DL217" s="94"/>
      <c r="DM217" s="94"/>
      <c r="DN217" s="173"/>
      <c r="DO217" s="189"/>
      <c r="DP217" s="94"/>
      <c r="DQ217" s="94"/>
      <c r="DR217" s="173"/>
      <c r="DS217" s="189"/>
      <c r="DT217" s="94" t="s">
        <v>192</v>
      </c>
      <c r="DU217" s="94"/>
      <c r="DV217" s="173" t="s">
        <v>192</v>
      </c>
    </row>
    <row r="218" spans="1:126" s="8" customFormat="1" x14ac:dyDescent="0.25">
      <c r="A218" s="7"/>
      <c r="B218" s="21" t="s">
        <v>100</v>
      </c>
      <c r="C218" s="22">
        <v>0</v>
      </c>
      <c r="D218" s="23">
        <v>3</v>
      </c>
      <c r="E218" s="23">
        <v>3</v>
      </c>
      <c r="F218" s="23">
        <v>0</v>
      </c>
      <c r="G218" s="23"/>
      <c r="H218" s="51"/>
      <c r="I218" s="23"/>
      <c r="J218" s="24"/>
      <c r="K218" s="237"/>
      <c r="L218" s="23"/>
      <c r="M218" s="24"/>
      <c r="N218" s="242">
        <v>0</v>
      </c>
      <c r="O218" s="23">
        <v>0</v>
      </c>
      <c r="P218" s="23">
        <v>62</v>
      </c>
      <c r="Q218" s="23">
        <v>8</v>
      </c>
      <c r="R218" s="23"/>
      <c r="S218" s="51"/>
      <c r="T218" s="23"/>
      <c r="U218" s="24"/>
      <c r="V218" s="242">
        <v>0</v>
      </c>
      <c r="W218" s="23">
        <v>0</v>
      </c>
      <c r="X218" s="23">
        <v>0</v>
      </c>
      <c r="Y218" s="23">
        <v>0</v>
      </c>
      <c r="Z218" s="23">
        <v>0</v>
      </c>
      <c r="AA218" s="23">
        <v>0</v>
      </c>
      <c r="AB218" s="23"/>
      <c r="AC218" s="51"/>
      <c r="AD218" s="23"/>
      <c r="AE218" s="24"/>
      <c r="AF218" s="237"/>
      <c r="AG218" s="23"/>
      <c r="AH218" s="24"/>
      <c r="AI218" s="237"/>
      <c r="AJ218" s="23"/>
      <c r="AK218" s="24"/>
      <c r="AL218" s="246"/>
      <c r="AM218" s="50"/>
      <c r="AN218" s="50"/>
      <c r="AO218" s="50">
        <v>54.38216060238701</v>
      </c>
      <c r="AP218" s="50">
        <v>41.263282508352262</v>
      </c>
      <c r="AQ218" s="50">
        <v>41.263282508352262</v>
      </c>
      <c r="AR218" s="80"/>
      <c r="AS218" s="50"/>
      <c r="AT218" s="50"/>
      <c r="AU218" s="583"/>
      <c r="AV218" s="250"/>
      <c r="AW218" s="25"/>
      <c r="AX218" s="25"/>
      <c r="AY218" s="25"/>
      <c r="AZ218" s="25">
        <v>31523.724964570494</v>
      </c>
      <c r="BA218" s="25">
        <v>41268.973995594788</v>
      </c>
      <c r="BB218" s="97"/>
      <c r="BC218" s="25"/>
      <c r="BD218" s="25"/>
      <c r="BE218" s="568"/>
      <c r="BF218" s="250"/>
      <c r="BG218" s="25"/>
      <c r="BH218" s="25"/>
      <c r="BI218" s="25"/>
      <c r="BJ218" s="25">
        <v>9980.0228797787149</v>
      </c>
      <c r="BK218" s="25">
        <v>5660.1840626974235</v>
      </c>
      <c r="BL218" s="25"/>
      <c r="BM218" s="97"/>
      <c r="BN218" s="25"/>
      <c r="BO218" s="568"/>
      <c r="BP218" s="221"/>
      <c r="BQ218" s="25"/>
      <c r="BR218" s="568"/>
      <c r="BS218" s="573"/>
      <c r="BT218" s="261"/>
      <c r="BU218" s="27"/>
      <c r="BV218" s="27"/>
      <c r="BW218" s="27"/>
      <c r="BX218" s="27">
        <f t="shared" si="216"/>
        <v>0.31658767772511848</v>
      </c>
      <c r="BY218" s="27">
        <f t="shared" si="260"/>
        <v>0.13715349606950766</v>
      </c>
      <c r="BZ218" s="27"/>
      <c r="CA218" s="98"/>
      <c r="CB218" s="27"/>
      <c r="CC218" s="28"/>
      <c r="CD218" s="242" t="s">
        <v>107</v>
      </c>
      <c r="CE218" s="29"/>
      <c r="CF218" s="29"/>
      <c r="CG218" s="29"/>
      <c r="CH218" s="29"/>
      <c r="CI218" s="29"/>
      <c r="CJ218" s="29"/>
      <c r="CK218" s="99"/>
      <c r="CL218" s="29"/>
      <c r="CM218" s="560">
        <f t="shared" si="262"/>
        <v>0</v>
      </c>
      <c r="CN218" s="261"/>
      <c r="CO218" s="27"/>
      <c r="CP218" s="27">
        <f>Z218/P218</f>
        <v>0</v>
      </c>
      <c r="CQ218" s="27">
        <f>AA218/Q218</f>
        <v>0</v>
      </c>
      <c r="CR218" s="27"/>
      <c r="CS218" s="98"/>
      <c r="CT218" s="27"/>
      <c r="CU218" s="28"/>
      <c r="CV218" s="267"/>
      <c r="CW218" s="27"/>
      <c r="CX218" s="28"/>
      <c r="CY218" s="267"/>
      <c r="CZ218" s="27"/>
      <c r="DA218" s="28"/>
      <c r="DB218" s="267"/>
      <c r="DC218" s="27"/>
      <c r="DD218" s="28"/>
      <c r="DE218" s="159"/>
      <c r="DF218" s="159"/>
      <c r="DG218" s="261"/>
      <c r="DH218" s="28" t="s">
        <v>192</v>
      </c>
      <c r="DI218" s="26"/>
      <c r="DJ218" s="171"/>
      <c r="DK218" s="187"/>
      <c r="DL218" s="165"/>
      <c r="DM218" s="165"/>
      <c r="DN218" s="171"/>
      <c r="DO218" s="187"/>
      <c r="DP218" s="165"/>
      <c r="DQ218" s="165"/>
      <c r="DR218" s="171"/>
      <c r="DS218" s="187"/>
      <c r="DT218" s="165"/>
      <c r="DU218" s="165"/>
      <c r="DV218" s="171"/>
    </row>
    <row r="219" spans="1:126" s="6" customFormat="1" x14ac:dyDescent="0.25">
      <c r="A219" s="327">
        <v>108</v>
      </c>
      <c r="B219" s="14" t="s">
        <v>54</v>
      </c>
      <c r="C219" s="2">
        <v>0</v>
      </c>
      <c r="D219" s="3">
        <v>0</v>
      </c>
      <c r="E219" s="3">
        <v>0</v>
      </c>
      <c r="F219" s="3">
        <v>0</v>
      </c>
      <c r="G219" s="3">
        <v>0</v>
      </c>
      <c r="H219" s="75"/>
      <c r="I219" s="3">
        <v>0</v>
      </c>
      <c r="J219" s="4">
        <v>0</v>
      </c>
      <c r="K219" s="238"/>
      <c r="L219" s="3">
        <v>38</v>
      </c>
      <c r="M219" s="4">
        <v>32</v>
      </c>
      <c r="N219" s="194">
        <v>98</v>
      </c>
      <c r="O219" s="3">
        <v>185</v>
      </c>
      <c r="P219" s="3">
        <v>389</v>
      </c>
      <c r="Q219" s="3">
        <v>407</v>
      </c>
      <c r="R219" s="3">
        <v>399</v>
      </c>
      <c r="S219" s="75"/>
      <c r="T219" s="3">
        <v>377</v>
      </c>
      <c r="U219" s="4">
        <v>306</v>
      </c>
      <c r="V219" s="194">
        <v>0</v>
      </c>
      <c r="W219" s="3">
        <v>0</v>
      </c>
      <c r="X219" s="3">
        <v>4</v>
      </c>
      <c r="Y219" s="3">
        <v>0</v>
      </c>
      <c r="Z219" s="3">
        <v>1</v>
      </c>
      <c r="AA219" s="3">
        <v>0</v>
      </c>
      <c r="AB219" s="3">
        <v>0</v>
      </c>
      <c r="AC219" s="75"/>
      <c r="AD219" s="3">
        <v>0</v>
      </c>
      <c r="AE219" s="4">
        <v>8</v>
      </c>
      <c r="AF219" s="238"/>
      <c r="AG219" s="3">
        <v>148</v>
      </c>
      <c r="AH219" s="4">
        <v>34</v>
      </c>
      <c r="AI219" s="238"/>
      <c r="AJ219" s="3">
        <v>38</v>
      </c>
      <c r="AK219" s="4">
        <v>23</v>
      </c>
      <c r="AL219" s="247">
        <v>25.426719256008791</v>
      </c>
      <c r="AM219" s="30">
        <v>33.05331216100079</v>
      </c>
      <c r="AN219" s="30">
        <v>46.14373281882289</v>
      </c>
      <c r="AO219" s="30">
        <v>46.14373281882289</v>
      </c>
      <c r="AP219" s="30">
        <v>46.14373281882289</v>
      </c>
      <c r="AQ219" s="30">
        <v>46.14373281882289</v>
      </c>
      <c r="AR219" s="79">
        <v>46.14373281882289</v>
      </c>
      <c r="AS219" s="30"/>
      <c r="AT219" s="30">
        <v>46.14</v>
      </c>
      <c r="AU219" s="584">
        <v>46.14</v>
      </c>
      <c r="AV219" s="251">
        <v>140808.81725203613</v>
      </c>
      <c r="AW219" s="16">
        <v>136951.41177341051</v>
      </c>
      <c r="AX219" s="16">
        <v>182639.8256128309</v>
      </c>
      <c r="AY219" s="16">
        <v>251249.28144973563</v>
      </c>
      <c r="AZ219" s="16">
        <v>243641.18587828186</v>
      </c>
      <c r="BA219" s="16">
        <v>249346.90183891953</v>
      </c>
      <c r="BB219" s="117">
        <v>279799.20433008351</v>
      </c>
      <c r="BC219" s="16"/>
      <c r="BD219" s="16">
        <v>260574</v>
      </c>
      <c r="BE219" s="578">
        <v>252434</v>
      </c>
      <c r="BF219" s="251">
        <v>5660.1840626974235</v>
      </c>
      <c r="BG219" s="16">
        <v>6886.6995634629284</v>
      </c>
      <c r="BH219" s="16">
        <v>15274.5288871435</v>
      </c>
      <c r="BI219" s="16">
        <v>39228.5758191473</v>
      </c>
      <c r="BJ219" s="16">
        <v>79419.012982282409</v>
      </c>
      <c r="BK219" s="16">
        <v>84316.537754480625</v>
      </c>
      <c r="BL219" s="16">
        <v>91271.535164853936</v>
      </c>
      <c r="BM219" s="117"/>
      <c r="BN219" s="16">
        <v>73080</v>
      </c>
      <c r="BO219" s="578">
        <v>64425</v>
      </c>
      <c r="BP219" s="256"/>
      <c r="BQ219" s="16">
        <v>224456</v>
      </c>
      <c r="BR219" s="578">
        <v>224362</v>
      </c>
      <c r="BS219" s="571">
        <f t="shared" si="273"/>
        <v>-4.1879031970631214E-4</v>
      </c>
      <c r="BT219" s="386">
        <f t="shared" si="213"/>
        <v>4.0197653621123472E-2</v>
      </c>
      <c r="BU219" s="388">
        <f>BG219/AW219</f>
        <v>5.0285714285714288E-2</v>
      </c>
      <c r="BV219" s="388">
        <f t="shared" si="214"/>
        <v>8.3631972577126831E-2</v>
      </c>
      <c r="BW219" s="388">
        <f t="shared" si="215"/>
        <v>0.15613408162918579</v>
      </c>
      <c r="BX219" s="388">
        <f t="shared" si="216"/>
        <v>0.32596710895159786</v>
      </c>
      <c r="BY219" s="388">
        <f t="shared" si="260"/>
        <v>0.33814953036372558</v>
      </c>
      <c r="BZ219" s="388">
        <f t="shared" si="258"/>
        <v>0.32620369805333499</v>
      </c>
      <c r="CA219" s="534"/>
      <c r="CB219" s="388">
        <f t="shared" si="265"/>
        <v>0.28045775864053973</v>
      </c>
      <c r="CC219" s="558">
        <f t="shared" si="274"/>
        <v>0.25521522457355189</v>
      </c>
      <c r="CD219" s="501" t="s">
        <v>107</v>
      </c>
      <c r="CE219" s="510">
        <f t="shared" ref="CE219:CJ219" si="291">(BU219-BT219)*100</f>
        <v>1.0088060664590817</v>
      </c>
      <c r="CF219" s="510">
        <f t="shared" si="291"/>
        <v>3.3346258291412543</v>
      </c>
      <c r="CG219" s="510">
        <f t="shared" si="291"/>
        <v>7.2502109052058961</v>
      </c>
      <c r="CH219" s="510">
        <f t="shared" si="291"/>
        <v>16.983302732241206</v>
      </c>
      <c r="CI219" s="510">
        <f t="shared" si="291"/>
        <v>1.218242141212772</v>
      </c>
      <c r="CJ219" s="510">
        <f t="shared" si="291"/>
        <v>-1.1945832310390592</v>
      </c>
      <c r="CK219" s="535"/>
      <c r="CL219" s="510"/>
      <c r="CM219" s="566">
        <f t="shared" si="262"/>
        <v>-2.5242534066987843</v>
      </c>
      <c r="CN219" s="386">
        <f>X219/N219</f>
        <v>4.0816326530612242E-2</v>
      </c>
      <c r="CO219" s="388">
        <f>Y219/O219</f>
        <v>0</v>
      </c>
      <c r="CP219" s="388">
        <f>Z219/P219</f>
        <v>2.5706940874035988E-3</v>
      </c>
      <c r="CQ219" s="388">
        <f>AA219/Q219</f>
        <v>0</v>
      </c>
      <c r="CR219" s="388">
        <f>AB219/R219</f>
        <v>0</v>
      </c>
      <c r="CS219" s="534"/>
      <c r="CT219" s="388">
        <f>AD219/T219</f>
        <v>0</v>
      </c>
      <c r="CU219" s="558">
        <f t="shared" si="275"/>
        <v>2.6143790849673203E-2</v>
      </c>
      <c r="CV219" s="536"/>
      <c r="CW219" s="388">
        <f>AG219/T219</f>
        <v>0.39257294429708223</v>
      </c>
      <c r="CX219" s="558">
        <f t="shared" si="276"/>
        <v>0.1111111111111111</v>
      </c>
      <c r="CY219" s="536"/>
      <c r="CZ219" s="388">
        <f>AJ219/T219</f>
        <v>0.10079575596816977</v>
      </c>
      <c r="DA219" s="558">
        <f t="shared" si="277"/>
        <v>7.5163398692810454E-2</v>
      </c>
      <c r="DB219" s="536"/>
      <c r="DC219" s="388">
        <f>(AD219+AG219+AJ219)/T219</f>
        <v>0.49336870026525198</v>
      </c>
      <c r="DD219" s="33">
        <f t="shared" si="278"/>
        <v>0.21241830065359477</v>
      </c>
      <c r="DE219" s="548">
        <f t="shared" si="280"/>
        <v>0</v>
      </c>
      <c r="DF219" s="548">
        <f>(U219-T219)/T219</f>
        <v>-0.1883289124668435</v>
      </c>
      <c r="DG219" s="262"/>
      <c r="DH219" s="33" t="s">
        <v>192</v>
      </c>
      <c r="DI219" s="31"/>
      <c r="DJ219" s="172" t="s">
        <v>192</v>
      </c>
      <c r="DK219" s="188"/>
      <c r="DL219" s="95"/>
      <c r="DM219" s="95"/>
      <c r="DN219" s="172"/>
      <c r="DO219" s="188"/>
      <c r="DP219" s="95" t="s">
        <v>192</v>
      </c>
      <c r="DQ219" s="95"/>
      <c r="DR219" s="172" t="s">
        <v>192</v>
      </c>
      <c r="DS219" s="188"/>
      <c r="DT219" s="95" t="s">
        <v>192</v>
      </c>
      <c r="DU219" s="95"/>
      <c r="DV219" s="172" t="s">
        <v>192</v>
      </c>
    </row>
    <row r="220" spans="1:126" s="17" customFormat="1" ht="15.75" thickBot="1" x14ac:dyDescent="0.3">
      <c r="A220" s="329">
        <v>109</v>
      </c>
      <c r="B220" s="123" t="s">
        <v>202</v>
      </c>
      <c r="C220" s="52">
        <v>10</v>
      </c>
      <c r="D220" s="53">
        <v>10</v>
      </c>
      <c r="E220" s="53">
        <v>10</v>
      </c>
      <c r="F220" s="53"/>
      <c r="G220" s="53"/>
      <c r="H220" s="107">
        <v>0</v>
      </c>
      <c r="I220" s="398"/>
      <c r="J220" s="582">
        <v>0</v>
      </c>
      <c r="K220" s="241">
        <v>10</v>
      </c>
      <c r="L220" s="398"/>
      <c r="M220" s="582">
        <v>10</v>
      </c>
      <c r="N220" s="196">
        <v>28</v>
      </c>
      <c r="O220" s="53">
        <v>26</v>
      </c>
      <c r="P220" s="398">
        <v>19</v>
      </c>
      <c r="Q220" s="398"/>
      <c r="R220" s="398"/>
      <c r="S220" s="393">
        <v>16</v>
      </c>
      <c r="T220" s="398"/>
      <c r="U220" s="582">
        <v>87</v>
      </c>
      <c r="V220" s="410">
        <v>0</v>
      </c>
      <c r="W220" s="398">
        <v>0</v>
      </c>
      <c r="X220" s="398">
        <v>0</v>
      </c>
      <c r="Y220" s="398">
        <v>0</v>
      </c>
      <c r="Z220" s="398">
        <v>0</v>
      </c>
      <c r="AA220" s="398"/>
      <c r="AB220" s="398"/>
      <c r="AC220" s="393">
        <v>0</v>
      </c>
      <c r="AD220" s="398"/>
      <c r="AE220" s="464">
        <v>3</v>
      </c>
      <c r="AF220" s="411">
        <v>1</v>
      </c>
      <c r="AG220" s="398"/>
      <c r="AH220" s="582">
        <v>0</v>
      </c>
      <c r="AI220" s="411">
        <v>1</v>
      </c>
      <c r="AJ220" s="398"/>
      <c r="AK220" s="464">
        <v>5</v>
      </c>
      <c r="AL220" s="248"/>
      <c r="AM220" s="37"/>
      <c r="AN220" s="39"/>
      <c r="AO220" s="39"/>
      <c r="AP220" s="39"/>
      <c r="AQ220" s="39"/>
      <c r="AR220" s="78"/>
      <c r="AS220" s="39">
        <v>23.605443338398757</v>
      </c>
      <c r="AT220" s="39"/>
      <c r="AU220" s="587">
        <v>23.606999999999999</v>
      </c>
      <c r="AV220" s="254">
        <v>32942.32815977143</v>
      </c>
      <c r="AW220" s="54">
        <v>32827.075543110172</v>
      </c>
      <c r="AX220" s="54">
        <v>32975.054211415983</v>
      </c>
      <c r="AY220" s="54">
        <v>33430.373190818493</v>
      </c>
      <c r="AZ220" s="54">
        <v>33598.272064473167</v>
      </c>
      <c r="BA220" s="54"/>
      <c r="BB220" s="109"/>
      <c r="BC220" s="54">
        <v>41574.891434880847</v>
      </c>
      <c r="BD220" s="400"/>
      <c r="BE220" s="585">
        <v>43146.25</v>
      </c>
      <c r="BF220" s="254">
        <v>4233.0436366326885</v>
      </c>
      <c r="BG220" s="54">
        <v>4362.5249714002766</v>
      </c>
      <c r="BH220" s="54">
        <v>3820.4108115491658</v>
      </c>
      <c r="BI220" s="54">
        <v>4196.0489695562346</v>
      </c>
      <c r="BJ220" s="54">
        <v>1956.4487396201503</v>
      </c>
      <c r="BK220" s="53"/>
      <c r="BL220" s="53"/>
      <c r="BM220" s="109">
        <v>1614.9595050682694</v>
      </c>
      <c r="BN220" s="398"/>
      <c r="BO220" s="582">
        <v>1102.04</v>
      </c>
      <c r="BP220" s="259">
        <v>2943.9217761993386</v>
      </c>
      <c r="BQ220" s="398"/>
      <c r="BR220" s="464">
        <v>1535.93</v>
      </c>
      <c r="BS220" s="569"/>
      <c r="BT220" s="263"/>
      <c r="BU220" s="41"/>
      <c r="BV220" s="41"/>
      <c r="BW220" s="41"/>
      <c r="BX220" s="41"/>
      <c r="BY220" s="41"/>
      <c r="BZ220" s="41"/>
      <c r="CA220" s="41">
        <f>BM220/BC220</f>
        <v>3.8844587425989945E-2</v>
      </c>
      <c r="CB220" s="41"/>
      <c r="CC220" s="42">
        <f t="shared" si="274"/>
        <v>2.5541964828924877E-2</v>
      </c>
      <c r="CD220" s="195" t="s">
        <v>107</v>
      </c>
      <c r="CE220" s="43">
        <f>(BU220-BT220)*100</f>
        <v>0</v>
      </c>
      <c r="CF220" s="43">
        <f>(BV220-BU220)*100</f>
        <v>0</v>
      </c>
      <c r="CG220" s="43">
        <f>(BW220-BV220)*100</f>
        <v>0</v>
      </c>
      <c r="CH220" s="43">
        <f>(BX220-BW220)*100</f>
        <v>0</v>
      </c>
      <c r="CI220" s="43"/>
      <c r="CJ220" s="43"/>
      <c r="CK220" s="43"/>
      <c r="CL220" s="43">
        <f t="shared" si="211"/>
        <v>-3.8844587425989943</v>
      </c>
      <c r="CM220" s="562">
        <f t="shared" si="262"/>
        <v>2.5541964828924879</v>
      </c>
      <c r="CN220" s="263">
        <f>X220/N220</f>
        <v>0</v>
      </c>
      <c r="CO220" s="41">
        <f>Y220/O220</f>
        <v>0</v>
      </c>
      <c r="CP220" s="41">
        <f>Z220/P220</f>
        <v>0</v>
      </c>
      <c r="CQ220" s="41"/>
      <c r="CR220" s="41"/>
      <c r="CS220" s="41">
        <f>AC220/S220</f>
        <v>0</v>
      </c>
      <c r="CT220" s="41"/>
      <c r="CU220" s="42">
        <f t="shared" si="275"/>
        <v>3.4482758620689655E-2</v>
      </c>
      <c r="CV220" s="263">
        <f>AF220/S220</f>
        <v>6.25E-2</v>
      </c>
      <c r="CW220" s="41"/>
      <c r="CX220" s="42">
        <f t="shared" si="276"/>
        <v>0</v>
      </c>
      <c r="CY220" s="263">
        <f>AI220/S220</f>
        <v>6.25E-2</v>
      </c>
      <c r="CZ220" s="41"/>
      <c r="DA220" s="42">
        <f t="shared" si="277"/>
        <v>5.7471264367816091E-2</v>
      </c>
      <c r="DB220" s="263">
        <f>(AC220+AF220+AI220)/S220</f>
        <v>0.125</v>
      </c>
      <c r="DC220" s="41"/>
      <c r="DD220" s="42">
        <f t="shared" si="278"/>
        <v>9.1954022988505746E-2</v>
      </c>
      <c r="DE220" s="549"/>
      <c r="DF220" s="549"/>
      <c r="DG220" s="111"/>
      <c r="DH220" s="56"/>
      <c r="DI220" s="142"/>
      <c r="DJ220" s="178"/>
      <c r="DK220" s="196" t="s">
        <v>192</v>
      </c>
      <c r="DL220" s="53"/>
      <c r="DM220" s="53" t="s">
        <v>192</v>
      </c>
      <c r="DN220" s="178"/>
      <c r="DO220" s="196"/>
      <c r="DP220" s="53"/>
      <c r="DQ220" s="53"/>
      <c r="DR220" s="178"/>
      <c r="DS220" s="196"/>
      <c r="DT220" s="196" t="s">
        <v>192</v>
      </c>
      <c r="DU220" s="196"/>
      <c r="DV220" s="596" t="s">
        <v>192</v>
      </c>
    </row>
    <row r="221" spans="1:126" ht="16.5" thickBot="1" x14ac:dyDescent="0.3">
      <c r="A221" s="57"/>
      <c r="B221" s="414" t="s">
        <v>160</v>
      </c>
      <c r="C221" s="407">
        <f t="shared" ref="C221:H221" si="292">SUM(C5:C220)</f>
        <v>1546</v>
      </c>
      <c r="D221" s="129">
        <f t="shared" si="292"/>
        <v>1696</v>
      </c>
      <c r="E221" s="129">
        <f t="shared" si="292"/>
        <v>1744</v>
      </c>
      <c r="F221" s="130">
        <f t="shared" si="292"/>
        <v>1052</v>
      </c>
      <c r="G221" s="129">
        <f t="shared" si="292"/>
        <v>1449</v>
      </c>
      <c r="H221" s="129">
        <f t="shared" si="292"/>
        <v>1376</v>
      </c>
      <c r="I221" s="407">
        <f>SUM(I5:I220)</f>
        <v>1234</v>
      </c>
      <c r="J221" s="407">
        <f>SUM(J5:J220)</f>
        <v>2844</v>
      </c>
      <c r="K221" s="390">
        <f>SUM(K5:K220)</f>
        <v>3615</v>
      </c>
      <c r="L221" s="74">
        <f>SUM(L5:L220)</f>
        <v>3763</v>
      </c>
      <c r="M221" s="390">
        <f>SUM(M5:M220)</f>
        <v>3586</v>
      </c>
      <c r="N221" s="132">
        <f t="shared" ref="N221:T221" si="293">SUM(N5:N220)</f>
        <v>18599</v>
      </c>
      <c r="O221" s="133">
        <f t="shared" si="293"/>
        <v>25387</v>
      </c>
      <c r="P221" s="412">
        <f t="shared" si="293"/>
        <v>27852</v>
      </c>
      <c r="Q221" s="409">
        <f t="shared" si="293"/>
        <v>27999</v>
      </c>
      <c r="R221" s="409">
        <f t="shared" si="293"/>
        <v>28696</v>
      </c>
      <c r="S221" s="409">
        <f t="shared" si="293"/>
        <v>29529</v>
      </c>
      <c r="T221" s="413">
        <f t="shared" si="293"/>
        <v>26077</v>
      </c>
      <c r="U221" s="413">
        <f>SUM(U5:U220)</f>
        <v>22205</v>
      </c>
      <c r="V221" s="413">
        <f t="shared" ref="V221:AD221" si="294">SUM(V5:V220)</f>
        <v>1177</v>
      </c>
      <c r="W221" s="409">
        <f t="shared" si="294"/>
        <v>848</v>
      </c>
      <c r="X221" s="409">
        <f t="shared" si="294"/>
        <v>1084</v>
      </c>
      <c r="Y221" s="409">
        <f t="shared" si="294"/>
        <v>2005</v>
      </c>
      <c r="Z221" s="412">
        <f t="shared" si="294"/>
        <v>2061</v>
      </c>
      <c r="AA221" s="409">
        <f t="shared" si="294"/>
        <v>2932</v>
      </c>
      <c r="AB221" s="409">
        <f t="shared" si="294"/>
        <v>2358</v>
      </c>
      <c r="AC221" s="409">
        <f t="shared" si="294"/>
        <v>2353</v>
      </c>
      <c r="AD221" s="413">
        <f t="shared" si="294"/>
        <v>2485</v>
      </c>
      <c r="AE221" s="413">
        <f t="shared" ref="AE221:AK221" si="295">SUM(AE5:AE220)</f>
        <v>1786</v>
      </c>
      <c r="AF221" s="409">
        <f t="shared" si="295"/>
        <v>3507</v>
      </c>
      <c r="AG221" s="413">
        <f t="shared" si="295"/>
        <v>2850</v>
      </c>
      <c r="AH221" s="413">
        <f t="shared" si="295"/>
        <v>3447</v>
      </c>
      <c r="AI221" s="409">
        <f t="shared" si="295"/>
        <v>4551</v>
      </c>
      <c r="AJ221" s="413">
        <f t="shared" si="295"/>
        <v>4052</v>
      </c>
      <c r="AK221" s="133">
        <f t="shared" si="295"/>
        <v>5044</v>
      </c>
      <c r="AL221" s="418"/>
      <c r="AM221" s="418"/>
      <c r="AN221" s="417"/>
      <c r="AO221" s="417"/>
      <c r="AP221" s="417"/>
      <c r="AQ221" s="417"/>
      <c r="AR221" s="417"/>
      <c r="AS221" s="417"/>
      <c r="AT221" s="417"/>
      <c r="AU221" s="416"/>
      <c r="AV221" s="244">
        <f t="shared" ref="AV221:BD221" si="296">SUM(AV5:AV220)</f>
        <v>22420706.253806189</v>
      </c>
      <c r="AW221" s="137">
        <f t="shared" si="296"/>
        <v>27412731.036920682</v>
      </c>
      <c r="AX221" s="137">
        <f t="shared" si="296"/>
        <v>35993861.387134947</v>
      </c>
      <c r="AY221" s="137">
        <f t="shared" si="296"/>
        <v>46800395.506132565</v>
      </c>
      <c r="AZ221" s="137">
        <f t="shared" si="296"/>
        <v>50725746.678567551</v>
      </c>
      <c r="BA221" s="92">
        <f t="shared" si="296"/>
        <v>45849598.336941727</v>
      </c>
      <c r="BB221" s="92">
        <f t="shared" si="296"/>
        <v>47089464.907268621</v>
      </c>
      <c r="BC221" s="92">
        <f t="shared" si="296"/>
        <v>55069033.319194965</v>
      </c>
      <c r="BD221" s="402">
        <f t="shared" si="296"/>
        <v>44788480.920000017</v>
      </c>
      <c r="BE221" s="244">
        <f>SUM(BE5:BE220)</f>
        <v>45787327.689999998</v>
      </c>
      <c r="BF221" s="255">
        <f t="shared" ref="BF221:BM221" si="297">SUM(BF5:BF220)</f>
        <v>2388530.0045588803</v>
      </c>
      <c r="BG221" s="137">
        <f t="shared" si="297"/>
        <v>2324842.329235462</v>
      </c>
      <c r="BH221" s="137">
        <f t="shared" si="297"/>
        <v>3339022.9820262836</v>
      </c>
      <c r="BI221" s="137">
        <f t="shared" si="297"/>
        <v>6559054.7238831865</v>
      </c>
      <c r="BJ221" s="137">
        <f t="shared" si="297"/>
        <v>7864511.194085408</v>
      </c>
      <c r="BK221" s="137">
        <f t="shared" si="297"/>
        <v>6769729.5796324424</v>
      </c>
      <c r="BL221" s="137">
        <f t="shared" si="297"/>
        <v>5246036.77815721</v>
      </c>
      <c r="BM221" s="260">
        <f t="shared" si="297"/>
        <v>4163304.6668496476</v>
      </c>
      <c r="BN221" s="92">
        <f>SUM(BN5:BN220)</f>
        <v>3123704.4400000009</v>
      </c>
      <c r="BO221" s="92">
        <f>SUM(BO5:BO220)</f>
        <v>3595690.91</v>
      </c>
      <c r="BP221" s="581">
        <f>SUM(BP5:BP220)</f>
        <v>16065780.954282055</v>
      </c>
      <c r="BQ221" s="399">
        <f>SUM(BQ5:BQ220)</f>
        <v>14202228.570000002</v>
      </c>
      <c r="BR221" s="137">
        <f>SUM(BR5:BR220)</f>
        <v>14119231.840000002</v>
      </c>
      <c r="BS221" s="574">
        <f>(BR221-BQ221)/BQ221</f>
        <v>-5.843922986517632E-3</v>
      </c>
      <c r="BT221" s="89"/>
      <c r="BU221" s="89"/>
      <c r="BV221" s="89"/>
      <c r="BW221" s="89"/>
      <c r="BX221" s="89"/>
      <c r="BY221" s="89"/>
      <c r="BZ221" s="89"/>
      <c r="CA221" s="89"/>
      <c r="CB221" s="419"/>
      <c r="CC221" s="420"/>
      <c r="CD221" s="87"/>
      <c r="CE221" s="96"/>
      <c r="CF221" s="96"/>
      <c r="CG221" s="96"/>
      <c r="CH221" s="96"/>
      <c r="CI221" s="96"/>
      <c r="CJ221" s="87"/>
      <c r="CK221" s="87"/>
      <c r="CL221" s="422"/>
      <c r="CM221" s="421" t="s">
        <v>155</v>
      </c>
      <c r="CN221" s="89"/>
      <c r="CO221" s="89"/>
      <c r="CP221" s="89"/>
      <c r="CQ221" s="89"/>
      <c r="CR221" s="89"/>
      <c r="CS221" s="89"/>
      <c r="CT221" s="425"/>
      <c r="CU221" s="424"/>
      <c r="CV221" s="423"/>
      <c r="CW221" s="423"/>
      <c r="CX221" s="358"/>
      <c r="CY221" s="426"/>
      <c r="CZ221" s="425"/>
      <c r="DA221" s="427"/>
      <c r="DB221" s="423"/>
      <c r="DC221" s="89"/>
      <c r="DD221" s="89"/>
      <c r="DE221" s="202"/>
      <c r="DF221" s="546"/>
      <c r="DG221" s="542">
        <f t="shared" ref="DG221:DV221" si="298">COUNTA(DG5:DG220)</f>
        <v>40</v>
      </c>
      <c r="DH221" s="185">
        <f t="shared" si="298"/>
        <v>71</v>
      </c>
      <c r="DI221" s="185">
        <f t="shared" si="298"/>
        <v>56</v>
      </c>
      <c r="DJ221" s="185">
        <f t="shared" si="298"/>
        <v>80</v>
      </c>
      <c r="DK221" s="185">
        <f t="shared" si="298"/>
        <v>49</v>
      </c>
      <c r="DL221" s="185">
        <f t="shared" si="298"/>
        <v>83</v>
      </c>
      <c r="DM221" s="185">
        <f t="shared" si="298"/>
        <v>39</v>
      </c>
      <c r="DN221" s="208">
        <f t="shared" si="298"/>
        <v>98</v>
      </c>
      <c r="DO221" s="185">
        <f t="shared" si="298"/>
        <v>36</v>
      </c>
      <c r="DP221" s="185">
        <f t="shared" si="298"/>
        <v>112</v>
      </c>
      <c r="DQ221" s="185">
        <f t="shared" si="298"/>
        <v>41</v>
      </c>
      <c r="DR221" s="208">
        <f t="shared" si="298"/>
        <v>107</v>
      </c>
      <c r="DS221" s="185">
        <f t="shared" si="298"/>
        <v>49</v>
      </c>
      <c r="DT221" s="185">
        <f t="shared" si="298"/>
        <v>86</v>
      </c>
      <c r="DU221" s="185">
        <f t="shared" si="298"/>
        <v>34</v>
      </c>
      <c r="DV221" s="208">
        <f t="shared" si="298"/>
        <v>93</v>
      </c>
    </row>
    <row r="222" spans="1:126" ht="16.5" thickBot="1" x14ac:dyDescent="0.3">
      <c r="A222" s="57"/>
      <c r="B222" s="124" t="s">
        <v>163</v>
      </c>
      <c r="C222" s="57"/>
      <c r="D222" s="57"/>
      <c r="E222" s="85"/>
      <c r="F222" s="85"/>
      <c r="G222" s="85"/>
      <c r="H222" s="85"/>
      <c r="I222" s="85"/>
      <c r="J222" s="85"/>
      <c r="K222" s="85"/>
      <c r="L222" s="85"/>
      <c r="M222" s="415"/>
      <c r="N222" s="244">
        <f t="shared" ref="N222:T222" si="299">AVERAGE(N5:N220)</f>
        <v>134.77536231884059</v>
      </c>
      <c r="O222" s="92">
        <f t="shared" si="299"/>
        <v>181.33571428571429</v>
      </c>
      <c r="P222" s="92">
        <f t="shared" si="299"/>
        <v>194.76923076923077</v>
      </c>
      <c r="Q222" s="92">
        <f t="shared" si="299"/>
        <v>215.37692307692308</v>
      </c>
      <c r="R222" s="92">
        <f t="shared" si="299"/>
        <v>202.08450704225353</v>
      </c>
      <c r="S222" s="92">
        <f t="shared" si="299"/>
        <v>210.92142857142858</v>
      </c>
      <c r="T222" s="255">
        <f t="shared" si="299"/>
        <v>176.19594594594594</v>
      </c>
      <c r="U222" s="255">
        <f>AVERAGE(U5:U220)</f>
        <v>156.37323943661971</v>
      </c>
      <c r="V222" s="255">
        <f t="shared" ref="V222:AD222" si="300">AVERAGE(V5:V220)</f>
        <v>8.9847328244274802</v>
      </c>
      <c r="W222" s="137">
        <f t="shared" si="300"/>
        <v>6.523076923076923</v>
      </c>
      <c r="X222" s="137">
        <f t="shared" si="300"/>
        <v>8.2748091603053435</v>
      </c>
      <c r="Y222" s="137">
        <f t="shared" si="300"/>
        <v>14.851851851851851</v>
      </c>
      <c r="Z222" s="137">
        <f t="shared" si="300"/>
        <v>15.380597014925373</v>
      </c>
      <c r="AA222" s="137">
        <f t="shared" si="300"/>
        <v>22.553846153846155</v>
      </c>
      <c r="AB222" s="137">
        <f t="shared" si="300"/>
        <v>16.6056338028169</v>
      </c>
      <c r="AC222" s="137">
        <f t="shared" si="300"/>
        <v>16.687943262411348</v>
      </c>
      <c r="AD222" s="255">
        <f t="shared" si="300"/>
        <v>16.79054054054054</v>
      </c>
      <c r="AE222" s="255">
        <f t="shared" ref="AE222:AK222" si="301">AVERAGE(AE5:AE220)</f>
        <v>12.577464788732394</v>
      </c>
      <c r="AF222" s="137">
        <f t="shared" si="301"/>
        <v>24.872340425531913</v>
      </c>
      <c r="AG222" s="255">
        <f t="shared" si="301"/>
        <v>19.256756756756758</v>
      </c>
      <c r="AH222" s="255">
        <f t="shared" si="301"/>
        <v>24.274647887323944</v>
      </c>
      <c r="AI222" s="137">
        <f t="shared" si="301"/>
        <v>32.276595744680854</v>
      </c>
      <c r="AJ222" s="255">
        <f t="shared" si="301"/>
        <v>27.378378378378379</v>
      </c>
      <c r="AK222" s="137">
        <f t="shared" si="301"/>
        <v>35.521126760563384</v>
      </c>
      <c r="AL222" s="404">
        <f t="shared" ref="AL222:AT222" si="302">AVERAGE(AL5:AL220)</f>
        <v>31.386308414579322</v>
      </c>
      <c r="AM222" s="408">
        <f t="shared" si="302"/>
        <v>36.4061127773777</v>
      </c>
      <c r="AN222" s="404">
        <f t="shared" si="302"/>
        <v>47.25184453038591</v>
      </c>
      <c r="AO222" s="405">
        <f t="shared" si="302"/>
        <v>49.411786589752253</v>
      </c>
      <c r="AP222" s="405">
        <f t="shared" si="302"/>
        <v>48.011378014364574</v>
      </c>
      <c r="AQ222" s="404">
        <f t="shared" si="302"/>
        <v>49.353046007879456</v>
      </c>
      <c r="AR222" s="125">
        <f t="shared" si="302"/>
        <v>50.82027019945091</v>
      </c>
      <c r="AS222" s="404">
        <f t="shared" si="302"/>
        <v>53.695464885670496</v>
      </c>
      <c r="AT222" s="404">
        <f t="shared" si="302"/>
        <v>52.928292682926809</v>
      </c>
      <c r="AU222" s="591">
        <f>AVERAGE(AU5:AU220)</f>
        <v>53.449890756302523</v>
      </c>
      <c r="AV222" s="244">
        <f t="shared" ref="AV222:BD222" si="303">AVERAGE(AV5:AV220)</f>
        <v>182282.16466509097</v>
      </c>
      <c r="AW222" s="92">
        <f t="shared" si="303"/>
        <v>215848.2758812652</v>
      </c>
      <c r="AX222" s="92">
        <f t="shared" si="303"/>
        <v>270630.53674537555</v>
      </c>
      <c r="AY222" s="92">
        <f t="shared" si="303"/>
        <v>344120.55519215122</v>
      </c>
      <c r="AZ222" s="92">
        <f t="shared" si="303"/>
        <v>347436.6210860791</v>
      </c>
      <c r="BA222" s="92">
        <f t="shared" si="303"/>
        <v>355423.24292202888</v>
      </c>
      <c r="BB222" s="92">
        <f t="shared" si="303"/>
        <v>331615.95005118748</v>
      </c>
      <c r="BC222" s="92">
        <f t="shared" si="303"/>
        <v>390560.51999429055</v>
      </c>
      <c r="BD222" s="244">
        <f t="shared" si="303"/>
        <v>302624.87108108122</v>
      </c>
      <c r="BE222" s="92">
        <f>AVERAGE(BE5:BE220)</f>
        <v>322445.96964788728</v>
      </c>
      <c r="BF222" s="244">
        <f t="shared" ref="BF222:BN222" si="304">AVERAGE(BF5:BF220)</f>
        <v>20769.82612659896</v>
      </c>
      <c r="BG222" s="92">
        <f t="shared" si="304"/>
        <v>19536.490161642538</v>
      </c>
      <c r="BH222" s="92">
        <f t="shared" si="304"/>
        <v>26086.117047080341</v>
      </c>
      <c r="BI222" s="92">
        <f t="shared" si="304"/>
        <v>48948.169581217808</v>
      </c>
      <c r="BJ222" s="92">
        <f t="shared" si="304"/>
        <v>54614.661070037553</v>
      </c>
      <c r="BK222" s="92">
        <f t="shared" si="304"/>
        <v>52478.52387311971</v>
      </c>
      <c r="BL222" s="92">
        <f t="shared" si="304"/>
        <v>36943.920972938096</v>
      </c>
      <c r="BM222" s="92">
        <f t="shared" si="304"/>
        <v>29526.983452834382</v>
      </c>
      <c r="BN222" s="244">
        <f t="shared" si="304"/>
        <v>21106.111081081086</v>
      </c>
      <c r="BO222" s="92">
        <f>AVERAGE(BO5:BO220)</f>
        <v>25321.766971830988</v>
      </c>
      <c r="BP222" s="245">
        <f>AVERAGE(BP5:BP220)</f>
        <v>115581.15794447521</v>
      </c>
      <c r="BQ222" s="92">
        <f>AVERAGE(BQ5:BQ220)</f>
        <v>95961.003851351372</v>
      </c>
      <c r="BR222" s="92">
        <f>AVERAGE(BR5:BR220)</f>
        <v>99431.210140845084</v>
      </c>
      <c r="BS222" s="640">
        <f>(BR222-BQ222)/BQ222</f>
        <v>3.6162671816868892E-2</v>
      </c>
      <c r="BT222" s="266">
        <f t="shared" ref="BT222:CA222" si="305">BF221/AV221</f>
        <v>0.10653232674833328</v>
      </c>
      <c r="BU222" s="60">
        <f t="shared" si="305"/>
        <v>8.4808854911400888E-2</v>
      </c>
      <c r="BV222" s="60">
        <f t="shared" si="305"/>
        <v>9.2766456649736637E-2</v>
      </c>
      <c r="BW222" s="60">
        <f t="shared" si="305"/>
        <v>0.14014955756140374</v>
      </c>
      <c r="BX222" s="60">
        <f t="shared" si="305"/>
        <v>0.15503983103334565</v>
      </c>
      <c r="BY222" s="60">
        <f t="shared" si="305"/>
        <v>0.14765079357691924</v>
      </c>
      <c r="BZ222" s="60">
        <f t="shared" si="305"/>
        <v>0.11140574199532779</v>
      </c>
      <c r="CA222" s="271">
        <f t="shared" si="305"/>
        <v>7.5601557098669434E-2</v>
      </c>
      <c r="CB222" s="60">
        <f>BN221/BD221</f>
        <v>6.9743478140718324E-2</v>
      </c>
      <c r="CC222" s="266">
        <f>BO221/BE221</f>
        <v>7.8530263533709191E-2</v>
      </c>
      <c r="CD222" s="59"/>
      <c r="CE222" s="59">
        <f t="shared" ref="CE222:CK222" si="306">(BU222-BT222)*100</f>
        <v>-2.1723471836932391</v>
      </c>
      <c r="CF222" s="59">
        <f t="shared" si="306"/>
        <v>0.79576017383357489</v>
      </c>
      <c r="CG222" s="59">
        <f t="shared" si="306"/>
        <v>4.73831009116671</v>
      </c>
      <c r="CH222" s="59">
        <f t="shared" si="306"/>
        <v>1.4890273471941913</v>
      </c>
      <c r="CI222" s="59">
        <f t="shared" si="306"/>
        <v>-0.73890374564264116</v>
      </c>
      <c r="CJ222" s="59">
        <f t="shared" si="306"/>
        <v>-3.6245051581591441</v>
      </c>
      <c r="CK222" s="273">
        <f t="shared" si="306"/>
        <v>-3.5804184896658362</v>
      </c>
      <c r="CL222" s="394">
        <f>(CB222-CA222)*100</f>
        <v>-0.58580789579511094</v>
      </c>
      <c r="CM222" s="394">
        <f>(CC222-CB222)*100</f>
        <v>0.87867853929908679</v>
      </c>
      <c r="CN222" s="266">
        <f t="shared" ref="CN222:DC222" si="307">AVERAGE(CN5:CN220)</f>
        <v>0.11016853662912421</v>
      </c>
      <c r="CO222" s="60">
        <f t="shared" si="307"/>
        <v>8.2838948778075336E-2</v>
      </c>
      <c r="CP222" s="60">
        <f t="shared" si="307"/>
        <v>7.8408831681407304E-2</v>
      </c>
      <c r="CQ222" s="60">
        <f t="shared" si="307"/>
        <v>0.11187720399694992</v>
      </c>
      <c r="CR222" s="60">
        <f t="shared" si="307"/>
        <v>0.10213695465912644</v>
      </c>
      <c r="CS222" s="271">
        <f t="shared" si="307"/>
        <v>7.3065691009236322E-2</v>
      </c>
      <c r="CT222" s="60">
        <f>AVERAGE(CT5:CT220)</f>
        <v>8.6939495986274484E-2</v>
      </c>
      <c r="CU222" s="60">
        <f>AVERAGE(CU5:CU220)</f>
        <v>8.0111386464920692E-2</v>
      </c>
      <c r="CV222" s="274">
        <f t="shared" si="307"/>
        <v>0.11021039631154635</v>
      </c>
      <c r="CW222" s="395">
        <f t="shared" si="307"/>
        <v>0.15475081020408143</v>
      </c>
      <c r="CX222" s="529">
        <f t="shared" si="307"/>
        <v>0.19799990417206978</v>
      </c>
      <c r="CY222" s="529">
        <f t="shared" si="307"/>
        <v>0.16217424238983882</v>
      </c>
      <c r="CZ222" s="530">
        <f t="shared" si="307"/>
        <v>0.22062389781833483</v>
      </c>
      <c r="DA222" s="530">
        <f>AVERAGE(DA5:DA220)</f>
        <v>0.21530679022217833</v>
      </c>
      <c r="DB222" s="531">
        <f t="shared" si="307"/>
        <v>0.34427515404112996</v>
      </c>
      <c r="DC222" s="529">
        <f t="shared" si="307"/>
        <v>0.46231420400869067</v>
      </c>
      <c r="DD222" s="529">
        <f>AVERAGE(DD5:DD220)</f>
        <v>0.49485539796576583</v>
      </c>
      <c r="DE222" s="529">
        <f>AVERAGE(DE5:DE220)</f>
        <v>3.0559702277952769E-3</v>
      </c>
      <c r="DF222" s="529">
        <f>AVERAGE(DF5:DF220)</f>
        <v>1.2696245523066545</v>
      </c>
      <c r="DG222" s="89"/>
      <c r="DH222" s="89"/>
      <c r="DI222" s="89"/>
    </row>
    <row r="223" spans="1:126" x14ac:dyDescent="0.25">
      <c r="A223" s="57"/>
      <c r="B223" s="58"/>
      <c r="C223" s="57"/>
      <c r="D223" s="57"/>
      <c r="E223" s="85"/>
      <c r="F223" s="85"/>
      <c r="G223" s="85"/>
      <c r="H223" s="85"/>
      <c r="I223" s="85"/>
      <c r="J223" s="85"/>
      <c r="K223" s="85"/>
      <c r="L223" s="85"/>
      <c r="M223" s="85"/>
      <c r="N223" s="57"/>
      <c r="O223" s="57"/>
      <c r="P223" s="57"/>
      <c r="Q223" s="85"/>
      <c r="R223" s="85"/>
      <c r="S223" s="85"/>
      <c r="T223" s="85"/>
      <c r="U223" s="85"/>
      <c r="V223" s="57"/>
      <c r="W223" s="57"/>
      <c r="X223" s="57"/>
      <c r="Y223" s="57"/>
      <c r="Z223" s="57"/>
      <c r="AA223" s="85"/>
      <c r="AB223" s="85"/>
      <c r="AC223" s="85"/>
      <c r="AD223" s="85"/>
      <c r="AE223" s="85"/>
      <c r="AF223" s="85"/>
      <c r="AG223" s="85"/>
      <c r="AH223" s="85"/>
      <c r="AI223" s="85"/>
      <c r="AJ223" s="85"/>
      <c r="AK223" s="406"/>
      <c r="AL223" s="57"/>
      <c r="AM223" s="57"/>
      <c r="AN223" s="93"/>
      <c r="AO223" s="93"/>
      <c r="AP223" s="93"/>
      <c r="AQ223" s="93"/>
      <c r="AR223" s="403"/>
      <c r="AS223" s="403"/>
      <c r="AT223" s="135"/>
      <c r="AU223" s="403"/>
      <c r="AV223" s="57"/>
      <c r="AW223" s="57"/>
      <c r="AX223" s="91"/>
      <c r="AY223" s="91"/>
      <c r="AZ223" s="91"/>
      <c r="BA223" s="84"/>
      <c r="BB223" s="84"/>
      <c r="BC223" s="84"/>
      <c r="BD223" s="84"/>
      <c r="BE223" s="401"/>
      <c r="BF223" s="87"/>
      <c r="BG223" s="87"/>
      <c r="BH223" s="87"/>
      <c r="BI223" s="87"/>
      <c r="BJ223" s="87"/>
      <c r="BK223" s="87"/>
      <c r="BL223" s="87"/>
      <c r="BM223" s="87"/>
      <c r="BN223" s="87"/>
      <c r="BO223" s="397"/>
      <c r="BP223" s="87"/>
      <c r="BQ223" s="87"/>
      <c r="BR223" s="397"/>
      <c r="BS223" s="397"/>
      <c r="BT223" s="89"/>
      <c r="BU223" s="89"/>
      <c r="BV223" s="89"/>
      <c r="BW223" s="89"/>
      <c r="BX223" s="87"/>
      <c r="BY223" s="87"/>
      <c r="BZ223" s="87"/>
      <c r="CA223" s="87"/>
      <c r="CB223" s="87"/>
      <c r="CC223" s="397"/>
      <c r="CD223" s="87"/>
      <c r="CE223" s="87"/>
      <c r="CF223" s="87"/>
      <c r="CG223" s="87"/>
      <c r="CH223" s="87"/>
      <c r="CI223" s="87"/>
      <c r="CJ223" s="87"/>
      <c r="CK223" s="87"/>
      <c r="CL223" s="87"/>
      <c r="CM223" s="87"/>
      <c r="CN223" s="89"/>
      <c r="CO223" s="89"/>
      <c r="CP223" s="89"/>
      <c r="CQ223" s="89"/>
      <c r="CR223" s="89"/>
      <c r="CS223" s="89"/>
      <c r="CT223" s="89"/>
      <c r="CU223" s="89"/>
      <c r="CV223" s="89"/>
      <c r="CW223" s="396"/>
      <c r="CX223" s="89"/>
      <c r="CY223" s="89"/>
      <c r="CZ223" s="89"/>
      <c r="DA223" s="89"/>
      <c r="DB223" s="89"/>
      <c r="DC223" s="89"/>
      <c r="DD223" s="89"/>
      <c r="DE223" s="89"/>
      <c r="DF223" s="89"/>
      <c r="DG223" s="202"/>
      <c r="DH223" s="89"/>
      <c r="DI223" s="89"/>
    </row>
    <row r="224" spans="1:126" x14ac:dyDescent="0.25">
      <c r="A224" s="57"/>
      <c r="B224" s="58"/>
      <c r="C224" s="23"/>
      <c r="D224" s="742" t="s">
        <v>158</v>
      </c>
      <c r="E224" s="743"/>
      <c r="F224" s="743"/>
      <c r="G224" s="743"/>
      <c r="H224" s="743"/>
      <c r="I224" s="595"/>
      <c r="J224" s="236"/>
      <c r="K224" s="85"/>
      <c r="L224" s="85"/>
      <c r="M224" s="85"/>
      <c r="N224" s="57"/>
      <c r="O224" s="57"/>
      <c r="P224" s="57"/>
      <c r="Q224" s="85"/>
      <c r="R224" s="154"/>
      <c r="S224" s="154"/>
      <c r="T224" s="154"/>
      <c r="U224" s="154"/>
      <c r="V224" s="57"/>
      <c r="W224" s="57"/>
      <c r="X224" s="57"/>
      <c r="Y224" s="57"/>
      <c r="Z224" s="57"/>
      <c r="AA224" s="85"/>
      <c r="AB224" s="154"/>
      <c r="AC224" s="154"/>
      <c r="AD224" s="154"/>
      <c r="AE224" s="154"/>
      <c r="AF224" s="154"/>
      <c r="AG224" s="154"/>
      <c r="AH224" s="154"/>
      <c r="AI224" s="154"/>
      <c r="AJ224" s="154"/>
      <c r="AK224" s="154"/>
      <c r="AL224" s="85"/>
      <c r="AM224" s="57"/>
      <c r="AN224" s="93"/>
      <c r="AO224" s="93"/>
      <c r="AP224" s="93"/>
      <c r="AQ224" s="93"/>
      <c r="AR224" s="155"/>
      <c r="AS224" s="155"/>
      <c r="AT224" s="155"/>
      <c r="AU224" s="155"/>
      <c r="AV224" s="57"/>
      <c r="AW224" s="57"/>
      <c r="AX224" s="91"/>
      <c r="AY224" s="91"/>
      <c r="AZ224" s="91"/>
      <c r="BA224" s="84"/>
      <c r="BB224" s="84"/>
      <c r="BC224" s="84"/>
      <c r="BD224" s="84"/>
      <c r="BE224" s="84"/>
      <c r="BF224" s="87"/>
      <c r="BG224" s="87"/>
      <c r="BH224" s="87"/>
      <c r="BI224" s="87"/>
      <c r="BJ224" s="87"/>
      <c r="BK224" s="87"/>
      <c r="BL224" s="149"/>
      <c r="BM224" s="87"/>
      <c r="BN224" s="87"/>
      <c r="BO224" s="87"/>
      <c r="BP224" s="149"/>
      <c r="BQ224" s="149"/>
      <c r="BR224" s="149"/>
      <c r="BS224" s="149"/>
      <c r="BT224" s="89"/>
      <c r="BU224" s="89"/>
      <c r="BV224" s="89"/>
      <c r="BW224" s="89"/>
      <c r="BX224" s="89"/>
      <c r="BY224" s="89"/>
      <c r="BZ224" s="89"/>
      <c r="CA224" s="89"/>
      <c r="CB224" s="89"/>
      <c r="CC224" s="89"/>
      <c r="CD224" s="87"/>
      <c r="CE224" s="87"/>
      <c r="CF224" s="87"/>
      <c r="CG224" s="87"/>
      <c r="CH224" s="87"/>
      <c r="CI224" s="87"/>
      <c r="CJ224" s="87"/>
      <c r="CK224" s="87"/>
      <c r="CL224" s="87"/>
      <c r="CM224" s="87"/>
      <c r="CN224" s="89"/>
      <c r="CO224" s="89"/>
      <c r="CP224" s="89"/>
      <c r="CQ224" s="89"/>
      <c r="CR224" s="89"/>
      <c r="CS224" s="89"/>
      <c r="CT224" s="89"/>
      <c r="CU224" s="89"/>
      <c r="CV224" s="89"/>
      <c r="CW224" s="89"/>
      <c r="CX224" s="89"/>
      <c r="CY224" s="89"/>
      <c r="CZ224" s="89"/>
      <c r="DA224" s="89"/>
      <c r="DB224" s="202"/>
      <c r="DC224" s="202"/>
      <c r="DD224" s="202"/>
      <c r="DE224" s="89"/>
      <c r="DF224" s="89"/>
      <c r="DG224" s="89"/>
      <c r="DH224" s="89"/>
      <c r="DI224" s="89"/>
    </row>
    <row r="225" spans="2:108" x14ac:dyDescent="0.25">
      <c r="C225" s="94"/>
      <c r="D225" s="740" t="s">
        <v>180</v>
      </c>
      <c r="E225" s="741"/>
      <c r="F225" s="741"/>
      <c r="G225" s="741"/>
      <c r="H225" s="741"/>
      <c r="I225" s="209"/>
      <c r="J225" s="235"/>
      <c r="AB225" s="206"/>
      <c r="AF225" s="203"/>
      <c r="AG225" s="203"/>
      <c r="AH225" s="203"/>
      <c r="AI225" s="203"/>
      <c r="AJ225" s="203"/>
      <c r="AK225" s="203"/>
      <c r="AL225" s="204"/>
      <c r="AX225" s="204"/>
      <c r="AY225" s="86"/>
      <c r="AZ225" s="86"/>
      <c r="BF225" s="86"/>
      <c r="BG225" s="86"/>
      <c r="BH225" s="86"/>
      <c r="BI225" s="86"/>
      <c r="BJ225" s="86"/>
    </row>
    <row r="226" spans="2:108" ht="18" x14ac:dyDescent="0.25">
      <c r="B226" s="63" t="s">
        <v>155</v>
      </c>
      <c r="C226" s="95"/>
      <c r="D226" s="740" t="s">
        <v>159</v>
      </c>
      <c r="E226" s="741"/>
      <c r="F226" s="741"/>
      <c r="G226" s="741"/>
      <c r="H226" s="741"/>
      <c r="I226" s="209"/>
      <c r="J226" s="330"/>
      <c r="AB226" s="204"/>
      <c r="AF226" s="203"/>
      <c r="AG226" s="203"/>
      <c r="AH226" s="203"/>
      <c r="AI226" s="203"/>
      <c r="AJ226" s="203"/>
      <c r="AK226" s="203"/>
      <c r="AL226" s="204"/>
      <c r="AX226" s="205"/>
      <c r="AY226" s="206"/>
      <c r="AZ226" s="206"/>
      <c r="BA226" s="206"/>
      <c r="BB226" s="206"/>
      <c r="BC226" s="206"/>
      <c r="BD226" s="206"/>
      <c r="BE226" s="206"/>
      <c r="BF226" s="206"/>
      <c r="BG226" s="206"/>
      <c r="BH226" s="206"/>
      <c r="BI226" s="86"/>
      <c r="BJ226" s="86"/>
    </row>
    <row r="227" spans="2:108" x14ac:dyDescent="0.25">
      <c r="B227" s="1"/>
      <c r="E227" s="1"/>
      <c r="F227" s="1"/>
      <c r="G227" s="1"/>
      <c r="H227" s="1"/>
      <c r="I227" s="1"/>
      <c r="J227" s="1"/>
      <c r="K227" s="1"/>
      <c r="Q227" s="1"/>
      <c r="R227" s="1"/>
      <c r="S227" s="1"/>
      <c r="AA227" s="1"/>
      <c r="AB227" s="204"/>
      <c r="AF227" s="203"/>
      <c r="AG227" s="203"/>
      <c r="AH227" s="203"/>
      <c r="AI227" s="203"/>
      <c r="AJ227" s="203"/>
      <c r="AK227" s="203"/>
      <c r="AL227" s="204"/>
      <c r="AX227" s="86"/>
      <c r="AY227" s="207"/>
      <c r="AZ227" s="207"/>
      <c r="BA227" s="207"/>
      <c r="BB227" s="207"/>
      <c r="BC227" s="207"/>
      <c r="BD227" s="207"/>
      <c r="BE227" s="207"/>
      <c r="BF227" s="207"/>
      <c r="BG227" s="207"/>
      <c r="BH227" s="207"/>
      <c r="BI227" s="86"/>
      <c r="BJ227" s="86"/>
      <c r="BK227" s="1"/>
      <c r="BL227" s="1"/>
      <c r="BM227" s="1"/>
      <c r="BP227" s="1"/>
      <c r="BY227" s="1"/>
      <c r="BZ227" s="1"/>
      <c r="CA227" s="1"/>
      <c r="CI227" s="1"/>
      <c r="CJ227" s="1"/>
      <c r="CK227" s="1"/>
      <c r="CQ227" s="1"/>
      <c r="CR227" s="1"/>
      <c r="CS227" s="1"/>
      <c r="CV227" s="1"/>
      <c r="CY227" s="1"/>
      <c r="DB227" s="1"/>
      <c r="DC227" s="1"/>
      <c r="DD227" s="1"/>
    </row>
    <row r="228" spans="2:108" x14ac:dyDescent="0.25">
      <c r="B228" s="1"/>
      <c r="C228" s="86"/>
      <c r="E228" s="1"/>
      <c r="F228" s="1"/>
      <c r="G228" s="1"/>
      <c r="H228" s="1"/>
      <c r="I228" s="1"/>
      <c r="J228" s="1"/>
      <c r="K228" s="1"/>
      <c r="Q228" s="1"/>
      <c r="R228" s="1"/>
      <c r="S228" s="1"/>
      <c r="AA228" s="1"/>
      <c r="AB228" s="204"/>
      <c r="AL228" s="86"/>
      <c r="AX228" s="205"/>
      <c r="AY228" s="206"/>
      <c r="AZ228" s="206"/>
      <c r="BA228" s="206"/>
      <c r="BB228" s="206"/>
      <c r="BC228" s="206"/>
      <c r="BD228" s="206"/>
      <c r="BE228" s="206"/>
      <c r="BF228" s="206"/>
      <c r="BG228" s="206"/>
      <c r="BH228" s="206"/>
      <c r="BI228" s="86"/>
      <c r="BJ228" s="86"/>
      <c r="BK228" s="1"/>
      <c r="BL228" s="1"/>
      <c r="BM228" s="1"/>
      <c r="BP228" s="1"/>
      <c r="BY228" s="1"/>
      <c r="BZ228" s="1"/>
      <c r="CA228" s="1"/>
      <c r="CI228" s="1"/>
      <c r="CJ228" s="1"/>
      <c r="CK228" s="1"/>
      <c r="CQ228" s="1"/>
      <c r="CR228" s="1"/>
      <c r="CS228" s="1"/>
      <c r="CV228" s="1"/>
      <c r="CY228" s="1"/>
      <c r="DB228" s="1"/>
      <c r="DC228" s="1"/>
      <c r="DD228" s="1"/>
    </row>
    <row r="229" spans="2:108" x14ac:dyDescent="0.25">
      <c r="B229" s="1"/>
      <c r="C229" s="713"/>
      <c r="D229" s="324"/>
      <c r="E229" s="324"/>
      <c r="F229" s="324"/>
      <c r="G229" s="324"/>
      <c r="H229" s="324"/>
      <c r="I229" s="324"/>
      <c r="J229" s="324"/>
      <c r="K229" s="324"/>
      <c r="L229" s="324"/>
      <c r="Q229" s="1"/>
      <c r="R229" s="1"/>
      <c r="S229" s="1"/>
      <c r="AA229" s="1"/>
      <c r="AB229" s="204"/>
      <c r="AL229" s="86"/>
      <c r="AX229" s="86"/>
      <c r="AY229" s="86"/>
      <c r="AZ229" s="86"/>
      <c r="BF229" s="86"/>
      <c r="BG229" s="86"/>
      <c r="BH229" s="86"/>
      <c r="BI229" s="86"/>
      <c r="BJ229" s="86"/>
      <c r="BK229" s="1"/>
      <c r="BL229" s="1"/>
      <c r="BM229" s="1"/>
      <c r="BP229" s="1"/>
      <c r="BY229" s="1"/>
      <c r="BZ229" s="1"/>
      <c r="CA229" s="1"/>
      <c r="CI229" s="1"/>
      <c r="CJ229" s="1"/>
      <c r="CK229" s="1"/>
      <c r="CQ229" s="1"/>
      <c r="CR229" s="1"/>
      <c r="CS229" s="1"/>
      <c r="CV229" s="1"/>
      <c r="CY229" s="1"/>
      <c r="DB229" s="1"/>
      <c r="DC229" s="1"/>
      <c r="DD229" s="1"/>
    </row>
    <row r="230" spans="2:108" x14ac:dyDescent="0.25">
      <c r="B230" s="1"/>
      <c r="C230" s="86"/>
      <c r="D230" s="324"/>
      <c r="E230" s="324"/>
      <c r="F230" s="324"/>
      <c r="G230" s="324"/>
      <c r="H230" s="324"/>
      <c r="I230" s="324"/>
      <c r="J230" s="324"/>
      <c r="K230" s="324"/>
      <c r="Q230" s="1"/>
      <c r="R230" s="1"/>
      <c r="S230" s="1"/>
      <c r="AA230" s="1"/>
      <c r="AX230" s="86"/>
      <c r="AY230" s="86"/>
      <c r="AZ230" s="86"/>
      <c r="BA230" s="204"/>
      <c r="BF230" s="86"/>
      <c r="BG230" s="86"/>
      <c r="BH230" s="86"/>
      <c r="BI230" s="86"/>
      <c r="BJ230" s="86"/>
      <c r="BK230" s="1"/>
      <c r="BL230" s="1"/>
      <c r="BM230" s="1"/>
      <c r="BP230" s="1"/>
      <c r="BY230" s="1"/>
      <c r="BZ230" s="1"/>
      <c r="CA230" s="1"/>
      <c r="CI230" s="1"/>
      <c r="CJ230" s="1"/>
      <c r="CK230" s="1"/>
      <c r="CQ230" s="1"/>
      <c r="CR230" s="1"/>
      <c r="CS230" s="1"/>
      <c r="CV230" s="1"/>
      <c r="CY230" s="1"/>
      <c r="DB230" s="1"/>
      <c r="DC230" s="1"/>
      <c r="DD230" s="1"/>
    </row>
    <row r="231" spans="2:108" x14ac:dyDescent="0.25">
      <c r="B231" s="1"/>
      <c r="E231" s="1"/>
      <c r="F231" s="1"/>
      <c r="G231" s="1"/>
      <c r="H231" s="1"/>
      <c r="I231" s="1"/>
      <c r="J231" s="1"/>
      <c r="K231" s="1"/>
      <c r="Q231" s="1"/>
      <c r="R231" s="1"/>
      <c r="S231" s="1"/>
      <c r="AA231" s="1"/>
      <c r="AX231" s="86"/>
      <c r="AY231" s="86"/>
      <c r="AZ231" s="86"/>
      <c r="BF231" s="86"/>
      <c r="BG231" s="86"/>
      <c r="BH231" s="86"/>
      <c r="BI231" s="86"/>
      <c r="BJ231" s="86"/>
      <c r="BK231" s="1"/>
      <c r="BL231" s="1"/>
      <c r="BM231" s="1"/>
      <c r="BP231" s="1"/>
      <c r="BY231" s="1"/>
      <c r="BZ231" s="1"/>
      <c r="CA231" s="1"/>
      <c r="CI231" s="1"/>
      <c r="CJ231" s="1"/>
      <c r="CK231" s="1"/>
      <c r="CQ231" s="1"/>
      <c r="CR231" s="1"/>
      <c r="CS231" s="1"/>
      <c r="CV231" s="1"/>
      <c r="CY231" s="1"/>
      <c r="DB231" s="1"/>
      <c r="DC231" s="1"/>
      <c r="DD231" s="1"/>
    </row>
    <row r="232" spans="2:108" x14ac:dyDescent="0.25">
      <c r="B232" s="1"/>
      <c r="E232" s="1"/>
      <c r="F232" s="1"/>
      <c r="G232" s="1"/>
      <c r="H232" s="1"/>
      <c r="I232" s="1"/>
      <c r="J232" s="1"/>
      <c r="K232" s="1"/>
      <c r="Q232" s="1"/>
      <c r="R232" s="1"/>
      <c r="S232" s="1"/>
      <c r="AA232" s="1"/>
      <c r="AX232" s="86"/>
      <c r="AY232" s="86"/>
      <c r="AZ232" s="86"/>
      <c r="BF232" s="86"/>
      <c r="BG232" s="86"/>
      <c r="BH232" s="86"/>
      <c r="BI232" s="86"/>
      <c r="BJ232" s="86"/>
      <c r="BK232" s="1"/>
      <c r="BL232" s="1"/>
      <c r="BM232" s="1"/>
      <c r="BP232" s="1"/>
      <c r="BY232" s="1"/>
      <c r="BZ232" s="1"/>
      <c r="CA232" s="1"/>
      <c r="CI232" s="1"/>
      <c r="CJ232" s="1"/>
      <c r="CK232" s="1"/>
      <c r="CQ232" s="1"/>
      <c r="CR232" s="1"/>
      <c r="CS232" s="1"/>
      <c r="CV232" s="1"/>
      <c r="CY232" s="1"/>
      <c r="DB232" s="1"/>
      <c r="DC232" s="1"/>
      <c r="DD232" s="1"/>
    </row>
    <row r="233" spans="2:108" x14ac:dyDescent="0.25">
      <c r="B233" s="1"/>
      <c r="E233" s="1"/>
      <c r="F233" s="1"/>
      <c r="G233" s="1"/>
      <c r="H233" s="1"/>
      <c r="I233" s="1"/>
      <c r="J233" s="1"/>
      <c r="K233" s="1"/>
      <c r="Q233" s="1"/>
      <c r="R233" s="1"/>
      <c r="S233" s="1"/>
      <c r="AA233" s="1"/>
      <c r="AX233" s="86"/>
      <c r="AY233" s="86"/>
      <c r="AZ233" s="86"/>
      <c r="BF233" s="86"/>
      <c r="BG233" s="86"/>
      <c r="BH233" s="86"/>
      <c r="BI233" s="86"/>
      <c r="BJ233" s="86"/>
      <c r="BK233" s="1"/>
      <c r="BL233" s="1"/>
      <c r="BM233" s="1"/>
      <c r="BP233" s="1"/>
      <c r="BY233" s="1"/>
      <c r="BZ233" s="1"/>
      <c r="CA233" s="1"/>
      <c r="CI233" s="1"/>
      <c r="CJ233" s="1"/>
      <c r="CK233" s="1"/>
      <c r="CQ233" s="1"/>
      <c r="CR233" s="1"/>
      <c r="CS233" s="1"/>
      <c r="CV233" s="1"/>
      <c r="CY233" s="1"/>
      <c r="DB233" s="1"/>
      <c r="DC233" s="1"/>
      <c r="DD233" s="1"/>
    </row>
    <row r="234" spans="2:108" x14ac:dyDescent="0.25">
      <c r="B234" s="1"/>
      <c r="E234" s="1"/>
      <c r="F234" s="1"/>
      <c r="G234" s="1"/>
      <c r="H234" s="1"/>
      <c r="I234" s="1"/>
      <c r="J234" s="1"/>
      <c r="K234" s="1"/>
      <c r="Q234" s="1"/>
      <c r="R234" s="1"/>
      <c r="S234" s="1"/>
      <c r="AA234" s="1"/>
      <c r="AX234" s="86"/>
      <c r="AY234" s="86"/>
      <c r="AZ234" s="86"/>
      <c r="BF234" s="86"/>
      <c r="BG234" s="86"/>
      <c r="BH234" s="86"/>
      <c r="BI234" s="86"/>
      <c r="BJ234" s="86"/>
      <c r="BK234" s="1"/>
      <c r="BL234" s="1"/>
      <c r="BM234" s="1"/>
      <c r="BP234" s="1"/>
      <c r="BY234" s="1"/>
      <c r="BZ234" s="1"/>
      <c r="CA234" s="1"/>
      <c r="CI234" s="1"/>
      <c r="CJ234" s="1"/>
      <c r="CK234" s="1"/>
      <c r="CQ234" s="1"/>
      <c r="CR234" s="1"/>
      <c r="CS234" s="1"/>
      <c r="CV234" s="1"/>
      <c r="CY234" s="1"/>
      <c r="DB234" s="1"/>
      <c r="DC234" s="1"/>
      <c r="DD234" s="1"/>
    </row>
  </sheetData>
  <mergeCells count="35">
    <mergeCell ref="DS2:DV2"/>
    <mergeCell ref="DS3:DT3"/>
    <mergeCell ref="DU3:DV3"/>
    <mergeCell ref="BT2:CC3"/>
    <mergeCell ref="CD2:CM3"/>
    <mergeCell ref="CN2:CU3"/>
    <mergeCell ref="CV2:CX3"/>
    <mergeCell ref="CY2:DA3"/>
    <mergeCell ref="DO2:DR2"/>
    <mergeCell ref="DO3:DP3"/>
    <mergeCell ref="DQ3:DR3"/>
    <mergeCell ref="DK2:DN2"/>
    <mergeCell ref="DM3:DN3"/>
    <mergeCell ref="DI2:DJ3"/>
    <mergeCell ref="DG2:DH3"/>
    <mergeCell ref="DE2:DE4"/>
    <mergeCell ref="DF2:DF4"/>
    <mergeCell ref="DK3:DL3"/>
    <mergeCell ref="DB2:DD3"/>
    <mergeCell ref="BS2:BS3"/>
    <mergeCell ref="AI2:AK3"/>
    <mergeCell ref="AL2:AU3"/>
    <mergeCell ref="AV2:BE3"/>
    <mergeCell ref="BF2:BO3"/>
    <mergeCell ref="BP2:BR3"/>
    <mergeCell ref="A1:AC1"/>
    <mergeCell ref="C2:J3"/>
    <mergeCell ref="K2:M3"/>
    <mergeCell ref="N2:U3"/>
    <mergeCell ref="V2:AE3"/>
    <mergeCell ref="AF2:AH3"/>
    <mergeCell ref="D225:H225"/>
    <mergeCell ref="D226:H226"/>
    <mergeCell ref="D224:H224"/>
    <mergeCell ref="A2:B3"/>
  </mergeCells>
  <pageMargins left="0.23622047244094491" right="0.23622047244094491" top="0.74803149606299213" bottom="0.74803149606299213" header="0.31496062992125984" footer="0.31496062992125984"/>
  <pageSetup paperSize="8" scale="51" pageOrder="overThenDown" orientation="landscape" r:id="rId1"/>
  <rowBreaks count="1" manualBreakCount="1">
    <brk id="107" max="52" man="1"/>
  </rowBreaks>
  <colBreaks count="1" manualBreakCount="1">
    <brk id="73" min="2" max="22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DX64"/>
  <sheetViews>
    <sheetView workbookViewId="0">
      <pane xSplit="2" ySplit="3" topLeftCell="CU16" activePane="bottomRight" state="frozenSplit"/>
      <selection pane="topRight" activeCell="C1" sqref="C1"/>
      <selection pane="bottomLeft" activeCell="A3" sqref="A3"/>
      <selection pane="bottomRight" activeCell="DI32" sqref="DI32"/>
    </sheetView>
  </sheetViews>
  <sheetFormatPr defaultRowHeight="15" x14ac:dyDescent="0.25"/>
  <cols>
    <col min="1" max="1" width="6.28515625" style="8" customWidth="1"/>
    <col min="2" max="2" width="45.28515625" style="72" customWidth="1"/>
    <col min="3" max="8" width="9.140625" style="8" customWidth="1"/>
    <col min="9" max="9" width="9.140625" style="359" customWidth="1"/>
    <col min="10" max="10" width="9.140625" style="359"/>
    <col min="11" max="11" width="11.28515625" style="8" customWidth="1"/>
    <col min="12" max="13" width="10.140625" style="359" customWidth="1"/>
    <col min="14" max="19" width="9.140625" style="8" customWidth="1"/>
    <col min="20" max="21" width="9.140625" style="359" customWidth="1"/>
    <col min="22" max="22" width="9.5703125" style="8" customWidth="1"/>
    <col min="23" max="23" width="9.28515625" style="8" customWidth="1"/>
    <col min="24" max="24" width="9.5703125" style="8" customWidth="1"/>
    <col min="25" max="25" width="9.7109375" style="8" customWidth="1"/>
    <col min="26" max="26" width="9.5703125" style="8" customWidth="1"/>
    <col min="27" max="27" width="9.140625" style="8" customWidth="1"/>
    <col min="28" max="28" width="9.28515625" style="8" customWidth="1"/>
    <col min="29" max="29" width="9.42578125" style="8" customWidth="1"/>
    <col min="30" max="31" width="9.42578125" style="359" customWidth="1"/>
    <col min="32" max="32" width="10.140625" style="8" customWidth="1"/>
    <col min="33" max="34" width="10" style="359" customWidth="1"/>
    <col min="35" max="35" width="9.7109375" style="8" customWidth="1"/>
    <col min="36" max="37" width="9.7109375" style="359" customWidth="1"/>
    <col min="38" max="41" width="12.28515625" style="8" customWidth="1"/>
    <col min="42" max="42" width="12.42578125" style="8" customWidth="1"/>
    <col min="43" max="45" width="12.28515625" style="8" customWidth="1"/>
    <col min="46" max="47" width="12.28515625" style="359" customWidth="1"/>
    <col min="48" max="55" width="10.85546875" style="8" customWidth="1"/>
    <col min="56" max="57" width="10.85546875" style="359" customWidth="1"/>
    <col min="58" max="65" width="10.85546875" style="8" customWidth="1"/>
    <col min="66" max="67" width="10.85546875" style="359" customWidth="1"/>
    <col min="68" max="68" width="11.42578125" style="8" customWidth="1"/>
    <col min="69" max="71" width="11" style="359" customWidth="1"/>
    <col min="72" max="79" width="10.28515625" style="8" customWidth="1"/>
    <col min="80" max="81" width="10.28515625" style="359" customWidth="1"/>
    <col min="82" max="82" width="11.140625" style="8" customWidth="1"/>
    <col min="83" max="83" width="10.28515625" style="8" customWidth="1"/>
    <col min="84" max="89" width="10.140625" style="8" customWidth="1"/>
    <col min="90" max="91" width="10.7109375" style="359" customWidth="1"/>
    <col min="92" max="92" width="8.42578125" style="8" customWidth="1"/>
    <col min="93" max="93" width="8.7109375" style="8" customWidth="1"/>
    <col min="94" max="94" width="8.42578125" style="8" customWidth="1"/>
    <col min="95" max="95" width="8.5703125" style="8" customWidth="1"/>
    <col min="96" max="96" width="8.7109375" style="8" customWidth="1"/>
    <col min="97" max="97" width="8.85546875" style="8" customWidth="1"/>
    <col min="98" max="99" width="8.5703125" style="359" customWidth="1"/>
    <col min="100" max="100" width="10.85546875" style="8" customWidth="1"/>
    <col min="101" max="102" width="9.5703125" style="359" customWidth="1"/>
    <col min="103" max="103" width="10.140625" style="8" customWidth="1"/>
    <col min="104" max="104" width="9.28515625" style="359" customWidth="1"/>
    <col min="105" max="105" width="13.7109375" style="359" customWidth="1"/>
    <col min="106" max="106" width="10.28515625" style="8" customWidth="1"/>
    <col min="107" max="108" width="9.5703125" style="8" customWidth="1"/>
    <col min="109" max="109" width="13.85546875" style="8" customWidth="1"/>
    <col min="110" max="110" width="15" style="8" customWidth="1"/>
    <col min="111" max="111" width="13.140625" style="8" customWidth="1"/>
    <col min="112" max="112" width="12.7109375" style="8" customWidth="1"/>
    <col min="113" max="113" width="10.85546875" style="8" customWidth="1"/>
    <col min="114" max="114" width="10.7109375" style="8" customWidth="1"/>
    <col min="115" max="115" width="10.5703125" style="8" customWidth="1"/>
    <col min="116" max="116" width="8.5703125" style="8" customWidth="1"/>
    <col min="117" max="122" width="9.140625" style="8" customWidth="1"/>
    <col min="123" max="16384" width="9.140625" style="8"/>
  </cols>
  <sheetData>
    <row r="1" spans="1:126" ht="97.5" customHeight="1" thickBot="1" x14ac:dyDescent="0.3">
      <c r="A1" s="773"/>
      <c r="B1" s="774"/>
      <c r="C1" s="777" t="s">
        <v>61</v>
      </c>
      <c r="D1" s="778"/>
      <c r="E1" s="778"/>
      <c r="F1" s="778"/>
      <c r="G1" s="778"/>
      <c r="H1" s="778"/>
      <c r="I1" s="778"/>
      <c r="J1" s="762"/>
      <c r="K1" s="777" t="s">
        <v>179</v>
      </c>
      <c r="L1" s="778"/>
      <c r="M1" s="762"/>
      <c r="N1" s="782" t="s">
        <v>62</v>
      </c>
      <c r="O1" s="783"/>
      <c r="P1" s="783"/>
      <c r="Q1" s="783"/>
      <c r="R1" s="783"/>
      <c r="S1" s="783"/>
      <c r="T1" s="783"/>
      <c r="U1" s="763"/>
      <c r="V1" s="777" t="s">
        <v>63</v>
      </c>
      <c r="W1" s="778"/>
      <c r="X1" s="778"/>
      <c r="Y1" s="778"/>
      <c r="Z1" s="778"/>
      <c r="AA1" s="778"/>
      <c r="AB1" s="778"/>
      <c r="AC1" s="778"/>
      <c r="AD1" s="778"/>
      <c r="AE1" s="762"/>
      <c r="AF1" s="777" t="s">
        <v>181</v>
      </c>
      <c r="AG1" s="778"/>
      <c r="AH1" s="762"/>
      <c r="AI1" s="777" t="s">
        <v>182</v>
      </c>
      <c r="AJ1" s="778"/>
      <c r="AK1" s="762"/>
      <c r="AL1" s="777" t="s">
        <v>246</v>
      </c>
      <c r="AM1" s="778"/>
      <c r="AN1" s="778"/>
      <c r="AO1" s="778"/>
      <c r="AP1" s="778"/>
      <c r="AQ1" s="778"/>
      <c r="AR1" s="778"/>
      <c r="AS1" s="778"/>
      <c r="AT1" s="778"/>
      <c r="AU1" s="762"/>
      <c r="AV1" s="778" t="s">
        <v>248</v>
      </c>
      <c r="AW1" s="778"/>
      <c r="AX1" s="778"/>
      <c r="AY1" s="778"/>
      <c r="AZ1" s="778"/>
      <c r="BA1" s="778"/>
      <c r="BB1" s="778"/>
      <c r="BC1" s="778"/>
      <c r="BD1" s="778"/>
      <c r="BE1" s="762"/>
      <c r="BF1" s="777" t="s">
        <v>249</v>
      </c>
      <c r="BG1" s="778"/>
      <c r="BH1" s="778"/>
      <c r="BI1" s="778"/>
      <c r="BJ1" s="778"/>
      <c r="BK1" s="778"/>
      <c r="BL1" s="778"/>
      <c r="BM1" s="778"/>
      <c r="BN1" s="778"/>
      <c r="BO1" s="778"/>
      <c r="BP1" s="777" t="s">
        <v>250</v>
      </c>
      <c r="BQ1" s="778"/>
      <c r="BR1" s="762"/>
      <c r="BS1" s="771" t="s">
        <v>340</v>
      </c>
      <c r="BT1" s="777" t="s">
        <v>253</v>
      </c>
      <c r="BU1" s="778"/>
      <c r="BV1" s="778"/>
      <c r="BW1" s="778"/>
      <c r="BX1" s="778"/>
      <c r="BY1" s="778"/>
      <c r="BZ1" s="778"/>
      <c r="CA1" s="778"/>
      <c r="CB1" s="778"/>
      <c r="CC1" s="762"/>
      <c r="CD1" s="777" t="s">
        <v>252</v>
      </c>
      <c r="CE1" s="778"/>
      <c r="CF1" s="778"/>
      <c r="CG1" s="778"/>
      <c r="CH1" s="778"/>
      <c r="CI1" s="778"/>
      <c r="CJ1" s="778"/>
      <c r="CK1" s="778"/>
      <c r="CL1" s="778"/>
      <c r="CM1" s="762"/>
      <c r="CN1" s="778" t="s">
        <v>254</v>
      </c>
      <c r="CO1" s="778"/>
      <c r="CP1" s="778"/>
      <c r="CQ1" s="778"/>
      <c r="CR1" s="778"/>
      <c r="CS1" s="778"/>
      <c r="CT1" s="778"/>
      <c r="CU1" s="762"/>
      <c r="CV1" s="777" t="s">
        <v>255</v>
      </c>
      <c r="CW1" s="778"/>
      <c r="CX1" s="762"/>
      <c r="CY1" s="777" t="s">
        <v>256</v>
      </c>
      <c r="CZ1" s="778"/>
      <c r="DA1" s="762"/>
      <c r="DB1" s="765" t="s">
        <v>257</v>
      </c>
      <c r="DC1" s="766"/>
      <c r="DD1" s="767"/>
      <c r="DE1" s="762" t="s">
        <v>364</v>
      </c>
      <c r="DF1" s="772" t="s">
        <v>365</v>
      </c>
      <c r="DG1" s="777" t="s">
        <v>193</v>
      </c>
      <c r="DH1" s="762"/>
      <c r="DI1" s="784" t="s">
        <v>191</v>
      </c>
      <c r="DJ1" s="786"/>
      <c r="DK1" s="784" t="s">
        <v>190</v>
      </c>
      <c r="DL1" s="785"/>
      <c r="DM1" s="785"/>
      <c r="DN1" s="786"/>
      <c r="DO1" s="784" t="s">
        <v>258</v>
      </c>
      <c r="DP1" s="785"/>
      <c r="DQ1" s="785"/>
      <c r="DR1" s="786"/>
      <c r="DS1" s="784" t="s">
        <v>363</v>
      </c>
      <c r="DT1" s="785"/>
      <c r="DU1" s="785"/>
      <c r="DV1" s="786"/>
    </row>
    <row r="2" spans="1:126" s="71" customFormat="1" ht="34.5" customHeight="1" thickBot="1" x14ac:dyDescent="0.3">
      <c r="A2" s="775"/>
      <c r="B2" s="776"/>
      <c r="C2" s="779"/>
      <c r="D2" s="780"/>
      <c r="E2" s="780"/>
      <c r="F2" s="780"/>
      <c r="G2" s="780"/>
      <c r="H2" s="780"/>
      <c r="I2" s="780"/>
      <c r="J2" s="781"/>
      <c r="K2" s="779"/>
      <c r="L2" s="780"/>
      <c r="M2" s="781"/>
      <c r="N2" s="779"/>
      <c r="O2" s="780"/>
      <c r="P2" s="780"/>
      <c r="Q2" s="780"/>
      <c r="R2" s="780"/>
      <c r="S2" s="780"/>
      <c r="T2" s="780"/>
      <c r="U2" s="781"/>
      <c r="V2" s="779"/>
      <c r="W2" s="780"/>
      <c r="X2" s="780"/>
      <c r="Y2" s="780"/>
      <c r="Z2" s="780"/>
      <c r="AA2" s="780"/>
      <c r="AB2" s="780"/>
      <c r="AC2" s="780"/>
      <c r="AD2" s="783"/>
      <c r="AE2" s="763"/>
      <c r="AF2" s="782"/>
      <c r="AG2" s="783"/>
      <c r="AH2" s="763"/>
      <c r="AI2" s="782"/>
      <c r="AJ2" s="783"/>
      <c r="AK2" s="763"/>
      <c r="AL2" s="779"/>
      <c r="AM2" s="780"/>
      <c r="AN2" s="780"/>
      <c r="AO2" s="780"/>
      <c r="AP2" s="780"/>
      <c r="AQ2" s="780"/>
      <c r="AR2" s="780"/>
      <c r="AS2" s="780"/>
      <c r="AT2" s="780"/>
      <c r="AU2" s="781"/>
      <c r="AV2" s="780"/>
      <c r="AW2" s="780"/>
      <c r="AX2" s="780"/>
      <c r="AY2" s="780"/>
      <c r="AZ2" s="780"/>
      <c r="BA2" s="780"/>
      <c r="BB2" s="780"/>
      <c r="BC2" s="780"/>
      <c r="BD2" s="780"/>
      <c r="BE2" s="781"/>
      <c r="BF2" s="779"/>
      <c r="BG2" s="780"/>
      <c r="BH2" s="780"/>
      <c r="BI2" s="780"/>
      <c r="BJ2" s="780"/>
      <c r="BK2" s="780"/>
      <c r="BL2" s="780"/>
      <c r="BM2" s="780"/>
      <c r="BN2" s="780"/>
      <c r="BO2" s="780"/>
      <c r="BP2" s="779"/>
      <c r="BQ2" s="780"/>
      <c r="BR2" s="781"/>
      <c r="BS2" s="764"/>
      <c r="BT2" s="779"/>
      <c r="BU2" s="780"/>
      <c r="BV2" s="780"/>
      <c r="BW2" s="780"/>
      <c r="BX2" s="780"/>
      <c r="BY2" s="780"/>
      <c r="BZ2" s="780"/>
      <c r="CA2" s="780"/>
      <c r="CB2" s="783"/>
      <c r="CC2" s="763"/>
      <c r="CD2" s="779"/>
      <c r="CE2" s="780"/>
      <c r="CF2" s="780"/>
      <c r="CG2" s="780"/>
      <c r="CH2" s="780"/>
      <c r="CI2" s="780"/>
      <c r="CJ2" s="780"/>
      <c r="CK2" s="780"/>
      <c r="CL2" s="780"/>
      <c r="CM2" s="781"/>
      <c r="CN2" s="780"/>
      <c r="CO2" s="780"/>
      <c r="CP2" s="780"/>
      <c r="CQ2" s="780"/>
      <c r="CR2" s="780"/>
      <c r="CS2" s="780"/>
      <c r="CT2" s="783"/>
      <c r="CU2" s="763"/>
      <c r="CV2" s="779"/>
      <c r="CW2" s="780"/>
      <c r="CX2" s="781"/>
      <c r="CY2" s="779"/>
      <c r="CZ2" s="780"/>
      <c r="DA2" s="781"/>
      <c r="DB2" s="768"/>
      <c r="DC2" s="769"/>
      <c r="DD2" s="770"/>
      <c r="DE2" s="763"/>
      <c r="DF2" s="771"/>
      <c r="DG2" s="782"/>
      <c r="DH2" s="763"/>
      <c r="DI2" s="789"/>
      <c r="DJ2" s="790"/>
      <c r="DK2" s="787" t="s">
        <v>187</v>
      </c>
      <c r="DL2" s="788"/>
      <c r="DM2" s="787" t="s">
        <v>188</v>
      </c>
      <c r="DN2" s="788"/>
      <c r="DO2" s="787" t="s">
        <v>187</v>
      </c>
      <c r="DP2" s="788"/>
      <c r="DQ2" s="787" t="s">
        <v>188</v>
      </c>
      <c r="DR2" s="788"/>
      <c r="DS2" s="787" t="s">
        <v>187</v>
      </c>
      <c r="DT2" s="788"/>
      <c r="DU2" s="787" t="s">
        <v>188</v>
      </c>
      <c r="DV2" s="788"/>
    </row>
    <row r="3" spans="1:126" s="212" customFormat="1" ht="41.25" customHeight="1" thickBot="1" x14ac:dyDescent="0.3">
      <c r="A3" s="81" t="s">
        <v>55</v>
      </c>
      <c r="B3" s="210" t="s">
        <v>0</v>
      </c>
      <c r="C3" s="81" t="s">
        <v>56</v>
      </c>
      <c r="D3" s="81" t="s">
        <v>57</v>
      </c>
      <c r="E3" s="81" t="s">
        <v>58</v>
      </c>
      <c r="F3" s="81" t="s">
        <v>141</v>
      </c>
      <c r="G3" s="81" t="s">
        <v>166</v>
      </c>
      <c r="H3" s="275" t="s">
        <v>178</v>
      </c>
      <c r="I3" s="81" t="s">
        <v>245</v>
      </c>
      <c r="J3" s="81" t="s">
        <v>358</v>
      </c>
      <c r="K3" s="275" t="s">
        <v>178</v>
      </c>
      <c r="L3" s="160" t="s">
        <v>245</v>
      </c>
      <c r="M3" s="81" t="s">
        <v>358</v>
      </c>
      <c r="N3" s="161" t="s">
        <v>56</v>
      </c>
      <c r="O3" s="81" t="s">
        <v>57</v>
      </c>
      <c r="P3" s="81" t="s">
        <v>58</v>
      </c>
      <c r="Q3" s="81" t="s">
        <v>141</v>
      </c>
      <c r="R3" s="81" t="s">
        <v>166</v>
      </c>
      <c r="S3" s="275" t="s">
        <v>178</v>
      </c>
      <c r="T3" s="160" t="s">
        <v>245</v>
      </c>
      <c r="U3" s="81" t="s">
        <v>358</v>
      </c>
      <c r="V3" s="161" t="s">
        <v>59</v>
      </c>
      <c r="W3" s="81" t="s">
        <v>60</v>
      </c>
      <c r="X3" s="81" t="s">
        <v>56</v>
      </c>
      <c r="Y3" s="81" t="s">
        <v>57</v>
      </c>
      <c r="Z3" s="81" t="s">
        <v>58</v>
      </c>
      <c r="AA3" s="81" t="s">
        <v>141</v>
      </c>
      <c r="AB3" s="81" t="s">
        <v>166</v>
      </c>
      <c r="AC3" s="81" t="s">
        <v>178</v>
      </c>
      <c r="AD3" s="160" t="s">
        <v>245</v>
      </c>
      <c r="AE3" s="81" t="s">
        <v>358</v>
      </c>
      <c r="AF3" s="275" t="s">
        <v>178</v>
      </c>
      <c r="AG3" s="81" t="s">
        <v>245</v>
      </c>
      <c r="AH3" s="81" t="s">
        <v>358</v>
      </c>
      <c r="AI3" s="275" t="s">
        <v>178</v>
      </c>
      <c r="AJ3" s="160" t="s">
        <v>245</v>
      </c>
      <c r="AK3" s="81" t="s">
        <v>357</v>
      </c>
      <c r="AL3" s="276" t="s">
        <v>101</v>
      </c>
      <c r="AM3" s="145" t="s">
        <v>102</v>
      </c>
      <c r="AN3" s="145" t="s">
        <v>103</v>
      </c>
      <c r="AO3" s="145" t="s">
        <v>104</v>
      </c>
      <c r="AP3" s="145" t="s">
        <v>105</v>
      </c>
      <c r="AQ3" s="145" t="s">
        <v>176</v>
      </c>
      <c r="AR3" s="145" t="s">
        <v>177</v>
      </c>
      <c r="AS3" s="148" t="s">
        <v>183</v>
      </c>
      <c r="AT3" s="145" t="s">
        <v>247</v>
      </c>
      <c r="AU3" s="276" t="s">
        <v>359</v>
      </c>
      <c r="AV3" s="276" t="s">
        <v>101</v>
      </c>
      <c r="AW3" s="145" t="s">
        <v>102</v>
      </c>
      <c r="AX3" s="145" t="s">
        <v>103</v>
      </c>
      <c r="AY3" s="145" t="s">
        <v>104</v>
      </c>
      <c r="AZ3" s="145" t="s">
        <v>105</v>
      </c>
      <c r="BA3" s="145" t="s">
        <v>176</v>
      </c>
      <c r="BB3" s="145" t="s">
        <v>177</v>
      </c>
      <c r="BC3" s="145" t="s">
        <v>183</v>
      </c>
      <c r="BD3" s="276" t="s">
        <v>247</v>
      </c>
      <c r="BE3" s="276" t="s">
        <v>359</v>
      </c>
      <c r="BF3" s="276" t="s">
        <v>101</v>
      </c>
      <c r="BG3" s="145" t="s">
        <v>102</v>
      </c>
      <c r="BH3" s="145" t="s">
        <v>103</v>
      </c>
      <c r="BI3" s="145" t="s">
        <v>104</v>
      </c>
      <c r="BJ3" s="145" t="s">
        <v>105</v>
      </c>
      <c r="BK3" s="145" t="s">
        <v>176</v>
      </c>
      <c r="BL3" s="145" t="s">
        <v>177</v>
      </c>
      <c r="BM3" s="148" t="s">
        <v>183</v>
      </c>
      <c r="BN3" s="145" t="s">
        <v>247</v>
      </c>
      <c r="BO3" s="145" t="s">
        <v>359</v>
      </c>
      <c r="BP3" s="276" t="s">
        <v>184</v>
      </c>
      <c r="BQ3" s="276" t="s">
        <v>251</v>
      </c>
      <c r="BR3" s="145" t="s">
        <v>361</v>
      </c>
      <c r="BS3" s="145" t="s">
        <v>251</v>
      </c>
      <c r="BT3" s="276" t="s">
        <v>101</v>
      </c>
      <c r="BU3" s="145" t="s">
        <v>102</v>
      </c>
      <c r="BV3" s="145" t="s">
        <v>103</v>
      </c>
      <c r="BW3" s="145" t="s">
        <v>104</v>
      </c>
      <c r="BX3" s="145" t="s">
        <v>106</v>
      </c>
      <c r="BY3" s="145" t="s">
        <v>176</v>
      </c>
      <c r="BZ3" s="145" t="s">
        <v>177</v>
      </c>
      <c r="CA3" s="148" t="s">
        <v>183</v>
      </c>
      <c r="CB3" s="145" t="s">
        <v>247</v>
      </c>
      <c r="CC3" s="276" t="s">
        <v>359</v>
      </c>
      <c r="CD3" s="276" t="s">
        <v>101</v>
      </c>
      <c r="CE3" s="145" t="s">
        <v>102</v>
      </c>
      <c r="CF3" s="145" t="s">
        <v>103</v>
      </c>
      <c r="CG3" s="145" t="s">
        <v>104</v>
      </c>
      <c r="CH3" s="145" t="s">
        <v>106</v>
      </c>
      <c r="CI3" s="145" t="s">
        <v>176</v>
      </c>
      <c r="CJ3" s="145" t="s">
        <v>177</v>
      </c>
      <c r="CK3" s="148" t="s">
        <v>183</v>
      </c>
      <c r="CL3" s="148" t="s">
        <v>247</v>
      </c>
      <c r="CM3" s="145" t="s">
        <v>359</v>
      </c>
      <c r="CN3" s="161" t="s">
        <v>56</v>
      </c>
      <c r="CO3" s="81" t="s">
        <v>185</v>
      </c>
      <c r="CP3" s="81" t="s">
        <v>58</v>
      </c>
      <c r="CQ3" s="81" t="s">
        <v>141</v>
      </c>
      <c r="CR3" s="81" t="s">
        <v>166</v>
      </c>
      <c r="CS3" s="160" t="s">
        <v>178</v>
      </c>
      <c r="CT3" s="361" t="s">
        <v>245</v>
      </c>
      <c r="CU3" s="81" t="s">
        <v>358</v>
      </c>
      <c r="CV3" s="161" t="s">
        <v>178</v>
      </c>
      <c r="CW3" s="160" t="s">
        <v>245</v>
      </c>
      <c r="CX3" s="81" t="s">
        <v>357</v>
      </c>
      <c r="CY3" s="161" t="s">
        <v>178</v>
      </c>
      <c r="CZ3" s="81" t="s">
        <v>245</v>
      </c>
      <c r="DA3" s="81" t="s">
        <v>357</v>
      </c>
      <c r="DB3" s="81" t="s">
        <v>178</v>
      </c>
      <c r="DC3" s="81" t="s">
        <v>245</v>
      </c>
      <c r="DD3" s="81" t="s">
        <v>358</v>
      </c>
      <c r="DE3" s="764"/>
      <c r="DF3" s="764"/>
      <c r="DG3" s="148" t="s">
        <v>186</v>
      </c>
      <c r="DH3" s="211" t="s">
        <v>189</v>
      </c>
      <c r="DI3" s="148" t="s">
        <v>186</v>
      </c>
      <c r="DJ3" s="211" t="s">
        <v>189</v>
      </c>
      <c r="DK3" s="212" t="s">
        <v>186</v>
      </c>
      <c r="DL3" s="211" t="s">
        <v>189</v>
      </c>
      <c r="DM3" s="633" t="s">
        <v>186</v>
      </c>
      <c r="DN3" s="211" t="s">
        <v>189</v>
      </c>
      <c r="DO3" s="212" t="s">
        <v>186</v>
      </c>
      <c r="DP3" s="211" t="s">
        <v>189</v>
      </c>
      <c r="DQ3" s="212" t="s">
        <v>186</v>
      </c>
      <c r="DR3" s="211" t="s">
        <v>189</v>
      </c>
      <c r="DS3" s="212" t="s">
        <v>186</v>
      </c>
      <c r="DT3" s="211" t="s">
        <v>189</v>
      </c>
      <c r="DU3" s="212" t="s">
        <v>186</v>
      </c>
      <c r="DV3" s="211" t="s">
        <v>189</v>
      </c>
    </row>
    <row r="4" spans="1:126" x14ac:dyDescent="0.25">
      <c r="A4" s="326">
        <v>2</v>
      </c>
      <c r="B4" s="601" t="s">
        <v>2</v>
      </c>
      <c r="C4" s="436">
        <v>1</v>
      </c>
      <c r="D4" s="360">
        <v>1</v>
      </c>
      <c r="E4" s="360">
        <v>1</v>
      </c>
      <c r="F4" s="360">
        <v>1</v>
      </c>
      <c r="G4" s="360">
        <v>2</v>
      </c>
      <c r="H4" s="360">
        <v>0</v>
      </c>
      <c r="I4" s="360">
        <v>0</v>
      </c>
      <c r="J4" s="605">
        <v>0</v>
      </c>
      <c r="K4" s="437">
        <v>2</v>
      </c>
      <c r="L4" s="360">
        <v>2</v>
      </c>
      <c r="M4" s="605">
        <v>2</v>
      </c>
      <c r="N4" s="437">
        <v>1</v>
      </c>
      <c r="O4" s="360">
        <v>1</v>
      </c>
      <c r="P4" s="360">
        <v>1</v>
      </c>
      <c r="Q4" s="360">
        <v>2</v>
      </c>
      <c r="R4" s="360">
        <v>4</v>
      </c>
      <c r="S4" s="360">
        <v>2</v>
      </c>
      <c r="T4" s="360">
        <v>4</v>
      </c>
      <c r="U4" s="605">
        <v>6</v>
      </c>
      <c r="V4" s="437">
        <v>0</v>
      </c>
      <c r="W4" s="360">
        <v>0</v>
      </c>
      <c r="X4" s="360">
        <v>0</v>
      </c>
      <c r="Y4" s="360">
        <v>0</v>
      </c>
      <c r="Z4" s="360">
        <v>0</v>
      </c>
      <c r="AA4" s="360">
        <v>0</v>
      </c>
      <c r="AB4" s="360">
        <v>0</v>
      </c>
      <c r="AC4" s="438">
        <v>0</v>
      </c>
      <c r="AD4" s="360">
        <v>0</v>
      </c>
      <c r="AE4" s="605">
        <v>0</v>
      </c>
      <c r="AF4" s="428">
        <v>0</v>
      </c>
      <c r="AG4" s="360">
        <v>0</v>
      </c>
      <c r="AH4" s="605">
        <v>0</v>
      </c>
      <c r="AI4" s="428">
        <v>0</v>
      </c>
      <c r="AJ4" s="360">
        <v>0</v>
      </c>
      <c r="AK4" s="605">
        <v>0</v>
      </c>
      <c r="AL4" s="429"/>
      <c r="AM4" s="430" t="s">
        <v>259</v>
      </c>
      <c r="AN4" s="430" t="s">
        <v>262</v>
      </c>
      <c r="AO4" s="430" t="s">
        <v>311</v>
      </c>
      <c r="AP4" s="430" t="s">
        <v>311</v>
      </c>
      <c r="AQ4" s="430" t="s">
        <v>311</v>
      </c>
      <c r="AR4" s="439" t="s">
        <v>330</v>
      </c>
      <c r="AS4" s="439" t="s">
        <v>338</v>
      </c>
      <c r="AT4" s="430" t="s">
        <v>311</v>
      </c>
      <c r="AU4" s="610" t="s">
        <v>376</v>
      </c>
      <c r="AV4" s="431"/>
      <c r="AW4" s="432"/>
      <c r="AX4" s="432">
        <v>8083.334756205144</v>
      </c>
      <c r="AY4" s="432">
        <v>11062.828327670304</v>
      </c>
      <c r="AZ4" s="432">
        <v>8458.9729142122123</v>
      </c>
      <c r="BA4" s="432">
        <v>8112.3044262696285</v>
      </c>
      <c r="BB4" s="440">
        <v>9309.8502569706488</v>
      </c>
      <c r="BC4" s="440">
        <v>9641.5643621834824</v>
      </c>
      <c r="BD4" s="432">
        <v>8864</v>
      </c>
      <c r="BE4" s="612">
        <v>9796</v>
      </c>
      <c r="BF4" s="431"/>
      <c r="BG4" s="432"/>
      <c r="BH4" s="432">
        <v>141.86031952009381</v>
      </c>
      <c r="BI4" s="432">
        <v>47.367402575967127</v>
      </c>
      <c r="BJ4" s="432">
        <v>366.85903893546418</v>
      </c>
      <c r="BK4" s="432">
        <v>180.54820405120063</v>
      </c>
      <c r="BL4" s="432">
        <v>64.029231478477641</v>
      </c>
      <c r="BM4" s="440">
        <v>49.330965674640446</v>
      </c>
      <c r="BN4" s="432">
        <v>64.27</v>
      </c>
      <c r="BO4" s="612">
        <v>432</v>
      </c>
      <c r="BP4" s="433">
        <v>49.330965674640446</v>
      </c>
      <c r="BQ4" s="432">
        <v>64.27</v>
      </c>
      <c r="BR4" s="612">
        <v>458</v>
      </c>
      <c r="BS4" s="615">
        <f>(BR4-BQ4)/BQ4</f>
        <v>6.1261864011202745</v>
      </c>
      <c r="BT4" s="441"/>
      <c r="BU4" s="434"/>
      <c r="BV4" s="434">
        <f t="shared" ref="BV4:CC4" si="0">BH4/AX4</f>
        <v>1.7549727160711143E-2</v>
      </c>
      <c r="BW4" s="434">
        <f t="shared" si="0"/>
        <v>4.2816720257234722E-3</v>
      </c>
      <c r="BX4" s="434">
        <f t="shared" si="0"/>
        <v>4.336921783010933E-2</v>
      </c>
      <c r="BY4" s="434">
        <f t="shared" si="0"/>
        <v>2.2256093283006161E-2</v>
      </c>
      <c r="BZ4" s="434">
        <f t="shared" si="0"/>
        <v>6.8775790921595603E-3</v>
      </c>
      <c r="CA4" s="602">
        <f t="shared" si="0"/>
        <v>5.1164897957978964E-3</v>
      </c>
      <c r="CB4" s="434">
        <f t="shared" si="0"/>
        <v>7.2506768953068583E-3</v>
      </c>
      <c r="CC4" s="618">
        <f t="shared" si="0"/>
        <v>4.4099632503062473E-2</v>
      </c>
      <c r="CD4" s="437" t="s">
        <v>107</v>
      </c>
      <c r="CE4" s="435"/>
      <c r="CF4" s="435"/>
      <c r="CG4" s="435">
        <f>(BW4-BV4)*100</f>
        <v>-1.3268055134987671</v>
      </c>
      <c r="CH4" s="435">
        <f>(BX4-BW4)*100</f>
        <v>3.9087545804385857</v>
      </c>
      <c r="CI4" s="435">
        <f>(BY4-BX4)*100</f>
        <v>-2.1113124547103168</v>
      </c>
      <c r="CJ4" s="435">
        <f>(BZ4-BY4)*100</f>
        <v>-1.5378514190846602</v>
      </c>
      <c r="CK4" s="603">
        <f>(CA4-BZ4)*100</f>
        <v>-0.17610892963616639</v>
      </c>
      <c r="CL4" s="435">
        <f t="shared" ref="CL4:CL5" si="1">(CB4-CA4)*100</f>
        <v>0.21341870995089618</v>
      </c>
      <c r="CM4" s="619">
        <f>(CC4-CB4)*100</f>
        <v>3.6848955607755611</v>
      </c>
      <c r="CN4" s="441">
        <f t="shared" ref="CN4:CT4" si="2">X4/N4</f>
        <v>0</v>
      </c>
      <c r="CO4" s="434">
        <f t="shared" si="2"/>
        <v>0</v>
      </c>
      <c r="CP4" s="434">
        <f t="shared" si="2"/>
        <v>0</v>
      </c>
      <c r="CQ4" s="434">
        <f t="shared" si="2"/>
        <v>0</v>
      </c>
      <c r="CR4" s="434">
        <f t="shared" si="2"/>
        <v>0</v>
      </c>
      <c r="CS4" s="602">
        <f t="shared" si="2"/>
        <v>0</v>
      </c>
      <c r="CT4" s="434">
        <f t="shared" si="2"/>
        <v>0</v>
      </c>
      <c r="CU4" s="598">
        <f>AD4/U4</f>
        <v>0</v>
      </c>
      <c r="CV4" s="604">
        <f t="shared" ref="CV4:CX5" si="3">AF4/S4</f>
        <v>0</v>
      </c>
      <c r="CW4" s="434">
        <f t="shared" si="3"/>
        <v>0</v>
      </c>
      <c r="CX4" s="598">
        <f t="shared" si="3"/>
        <v>0</v>
      </c>
      <c r="CY4" s="604">
        <f t="shared" ref="CY4:DA5" si="4">AI4/S4</f>
        <v>0</v>
      </c>
      <c r="CZ4" s="434">
        <f t="shared" si="4"/>
        <v>0</v>
      </c>
      <c r="DA4" s="598">
        <f t="shared" si="4"/>
        <v>0</v>
      </c>
      <c r="DB4" s="441">
        <f t="shared" ref="DB4:DD5" si="5">(AC4+AF4+AI4)/S4</f>
        <v>0</v>
      </c>
      <c r="DC4" s="434">
        <f t="shared" si="5"/>
        <v>0</v>
      </c>
      <c r="DD4" s="618">
        <f t="shared" si="5"/>
        <v>0</v>
      </c>
      <c r="DE4" s="159"/>
      <c r="DF4" s="164">
        <f>(U4-T4)/T4</f>
        <v>0.5</v>
      </c>
      <c r="DG4" s="597"/>
      <c r="DH4" s="598" t="s">
        <v>192</v>
      </c>
      <c r="DI4" s="597" t="s">
        <v>192</v>
      </c>
      <c r="DJ4" s="599"/>
      <c r="DK4" s="600"/>
      <c r="DL4" s="632" t="s">
        <v>192</v>
      </c>
      <c r="DM4" s="632"/>
      <c r="DN4" s="599" t="s">
        <v>192</v>
      </c>
      <c r="DO4" s="600"/>
      <c r="DP4" s="632" t="s">
        <v>192</v>
      </c>
      <c r="DQ4" s="632"/>
      <c r="DR4" s="599" t="s">
        <v>192</v>
      </c>
      <c r="DS4" s="600"/>
      <c r="DT4" s="638" t="s">
        <v>192</v>
      </c>
      <c r="DU4" s="638"/>
      <c r="DV4" s="599" t="s">
        <v>192</v>
      </c>
    </row>
    <row r="5" spans="1:126" ht="15" customHeight="1" x14ac:dyDescent="0.25">
      <c r="A5" s="326">
        <v>4</v>
      </c>
      <c r="B5" s="21" t="s">
        <v>68</v>
      </c>
      <c r="C5" s="368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4">
        <v>0</v>
      </c>
      <c r="K5" s="242">
        <v>4</v>
      </c>
      <c r="L5" s="23">
        <v>4</v>
      </c>
      <c r="M5" s="24">
        <v>4</v>
      </c>
      <c r="N5" s="242">
        <v>0</v>
      </c>
      <c r="O5" s="23">
        <v>0</v>
      </c>
      <c r="P5" s="23">
        <v>16</v>
      </c>
      <c r="Q5" s="23">
        <v>14</v>
      </c>
      <c r="R5" s="23">
        <v>12</v>
      </c>
      <c r="S5" s="23">
        <v>21</v>
      </c>
      <c r="T5" s="23">
        <v>12</v>
      </c>
      <c r="U5" s="24">
        <v>9</v>
      </c>
      <c r="V5" s="242"/>
      <c r="W5" s="23"/>
      <c r="X5" s="23"/>
      <c r="Y5" s="23">
        <v>0</v>
      </c>
      <c r="Z5" s="23">
        <v>0</v>
      </c>
      <c r="AA5" s="23">
        <v>0</v>
      </c>
      <c r="AB5" s="23">
        <v>0</v>
      </c>
      <c r="AC5" s="51">
        <v>4</v>
      </c>
      <c r="AD5" s="23">
        <v>0</v>
      </c>
      <c r="AE5" s="24">
        <v>0</v>
      </c>
      <c r="AF5" s="237">
        <v>0</v>
      </c>
      <c r="AG5" s="23">
        <v>4</v>
      </c>
      <c r="AH5" s="24">
        <v>0</v>
      </c>
      <c r="AI5" s="237">
        <v>6</v>
      </c>
      <c r="AJ5" s="23">
        <v>4</v>
      </c>
      <c r="AK5" s="24">
        <v>4</v>
      </c>
      <c r="AL5" s="246"/>
      <c r="AM5" s="23"/>
      <c r="AN5" s="50">
        <v>41.263282508352262</v>
      </c>
      <c r="AO5" s="50">
        <v>41.263282508352262</v>
      </c>
      <c r="AP5" s="50">
        <v>41.263282508352262</v>
      </c>
      <c r="AQ5" s="50">
        <v>41.263282508352262</v>
      </c>
      <c r="AR5" s="50">
        <v>41.263282508352262</v>
      </c>
      <c r="AS5" s="80">
        <v>41.263282508352262</v>
      </c>
      <c r="AT5" s="50">
        <v>41.26</v>
      </c>
      <c r="AU5" s="583">
        <v>49</v>
      </c>
      <c r="AV5" s="250"/>
      <c r="AW5" s="25"/>
      <c r="AX5" s="25"/>
      <c r="AY5" s="25"/>
      <c r="AZ5" s="25">
        <v>27001.838350379337</v>
      </c>
      <c r="BA5" s="25">
        <v>29080.654065713912</v>
      </c>
      <c r="BB5" s="25">
        <v>25823.70049117535</v>
      </c>
      <c r="BC5" s="97">
        <v>28178.553337772693</v>
      </c>
      <c r="BD5" s="25">
        <v>33940.959999999999</v>
      </c>
      <c r="BE5" s="568">
        <v>27851</v>
      </c>
      <c r="BF5" s="250"/>
      <c r="BG5" s="25"/>
      <c r="BH5" s="25"/>
      <c r="BI5" s="25"/>
      <c r="BJ5" s="25">
        <v>2657.9245422621384</v>
      </c>
      <c r="BK5" s="25">
        <v>4250.1180983602826</v>
      </c>
      <c r="BL5" s="25">
        <v>6274.8646848908093</v>
      </c>
      <c r="BM5" s="97">
        <v>1871.07643098218</v>
      </c>
      <c r="BN5" s="25">
        <v>3429.61</v>
      </c>
      <c r="BO5" s="568">
        <v>1282</v>
      </c>
      <c r="BP5" s="221">
        <v>7064.5585397920331</v>
      </c>
      <c r="BQ5" s="25">
        <v>4604.3</v>
      </c>
      <c r="BR5" s="568">
        <v>6027</v>
      </c>
      <c r="BS5" s="616">
        <f t="shared" ref="BS5:BS54" si="6">(BR5-BQ5)/BQ5</f>
        <v>0.30899376669634904</v>
      </c>
      <c r="BT5" s="261"/>
      <c r="BU5" s="27"/>
      <c r="BV5" s="27"/>
      <c r="BW5" s="27"/>
      <c r="BX5" s="27">
        <f t="shared" ref="BX5:CC5" si="7">BJ5/AZ5</f>
        <v>9.8434947568108763E-2</v>
      </c>
      <c r="BY5" s="27">
        <f t="shared" si="7"/>
        <v>0.14614932968000782</v>
      </c>
      <c r="BZ5" s="27">
        <f t="shared" si="7"/>
        <v>0.24298859441291532</v>
      </c>
      <c r="CA5" s="98">
        <f t="shared" si="7"/>
        <v>6.640072712583317E-2</v>
      </c>
      <c r="CB5" s="27">
        <f t="shared" si="7"/>
        <v>0.10104634636144647</v>
      </c>
      <c r="CC5" s="28">
        <f t="shared" si="7"/>
        <v>4.6030663171878927E-2</v>
      </c>
      <c r="CD5" s="242" t="s">
        <v>107</v>
      </c>
      <c r="CE5" s="29"/>
      <c r="CF5" s="29"/>
      <c r="CG5" s="29"/>
      <c r="CH5" s="29"/>
      <c r="CI5" s="29">
        <f>(BY5-BX5)*100</f>
        <v>4.7714382111899063</v>
      </c>
      <c r="CJ5" s="29">
        <f>(BZ5-BY5)*100</f>
        <v>9.6839264732907502</v>
      </c>
      <c r="CK5" s="99">
        <f>(CA5-BZ5)*100</f>
        <v>-17.658786728708215</v>
      </c>
      <c r="CL5" s="29">
        <f t="shared" si="1"/>
        <v>3.4645619235613294</v>
      </c>
      <c r="CM5" s="560">
        <f t="shared" ref="CM5:CM60" si="8">(CC5-CB5)*100</f>
        <v>-5.5015683189567541</v>
      </c>
      <c r="CN5" s="261"/>
      <c r="CO5" s="27"/>
      <c r="CP5" s="27">
        <f>Z5/P5</f>
        <v>0</v>
      </c>
      <c r="CQ5" s="27">
        <f>AA5/Q5</f>
        <v>0</v>
      </c>
      <c r="CR5" s="27">
        <f>AB5/R5</f>
        <v>0</v>
      </c>
      <c r="CS5" s="98">
        <f>AC5/S5</f>
        <v>0.19047619047619047</v>
      </c>
      <c r="CT5" s="27">
        <f>AD5/T5</f>
        <v>0</v>
      </c>
      <c r="CU5" s="28">
        <f>AD5/U5</f>
        <v>0</v>
      </c>
      <c r="CV5" s="267">
        <f t="shared" si="3"/>
        <v>0</v>
      </c>
      <c r="CW5" s="27">
        <f t="shared" si="3"/>
        <v>0.33333333333333331</v>
      </c>
      <c r="CX5" s="28">
        <f t="shared" si="3"/>
        <v>0</v>
      </c>
      <c r="CY5" s="267">
        <f t="shared" si="4"/>
        <v>0.2857142857142857</v>
      </c>
      <c r="CZ5" s="27">
        <f t="shared" si="4"/>
        <v>0.33333333333333331</v>
      </c>
      <c r="DA5" s="28">
        <f t="shared" si="4"/>
        <v>0.44444444444444442</v>
      </c>
      <c r="DB5" s="261">
        <f t="shared" si="5"/>
        <v>0.47619047619047616</v>
      </c>
      <c r="DC5" s="27">
        <f t="shared" si="5"/>
        <v>0.66666666666666663</v>
      </c>
      <c r="DD5" s="28">
        <f t="shared" si="5"/>
        <v>0.44444444444444442</v>
      </c>
      <c r="DE5" s="159">
        <f>(AU5-AT5)/AT5</f>
        <v>0.18759088705768304</v>
      </c>
      <c r="DF5" s="164">
        <f>(U5-T5)/T5</f>
        <v>-0.25</v>
      </c>
      <c r="DG5" s="26" t="s">
        <v>192</v>
      </c>
      <c r="DH5" s="28"/>
      <c r="DI5" s="26"/>
      <c r="DJ5" s="171" t="s">
        <v>192</v>
      </c>
      <c r="DK5" s="187" t="s">
        <v>192</v>
      </c>
      <c r="DL5" s="165"/>
      <c r="DM5" s="165"/>
      <c r="DN5" s="171" t="s">
        <v>192</v>
      </c>
      <c r="DO5" s="187" t="s">
        <v>192</v>
      </c>
      <c r="DP5" s="165"/>
      <c r="DQ5" s="165"/>
      <c r="DR5" s="171" t="s">
        <v>192</v>
      </c>
      <c r="DS5" s="187"/>
      <c r="DT5" s="198" t="s">
        <v>192</v>
      </c>
      <c r="DU5" s="198"/>
      <c r="DV5" s="171" t="s">
        <v>192</v>
      </c>
    </row>
    <row r="6" spans="1:126" x14ac:dyDescent="0.25">
      <c r="A6" s="326">
        <v>4</v>
      </c>
      <c r="B6" s="21" t="s">
        <v>142</v>
      </c>
      <c r="C6" s="368"/>
      <c r="D6" s="23"/>
      <c r="E6" s="23"/>
      <c r="F6" s="23">
        <v>4</v>
      </c>
      <c r="G6" s="23">
        <v>4</v>
      </c>
      <c r="H6" s="23">
        <v>0</v>
      </c>
      <c r="I6" s="23"/>
      <c r="J6" s="24">
        <v>0</v>
      </c>
      <c r="K6" s="242">
        <v>4</v>
      </c>
      <c r="L6" s="23"/>
      <c r="M6" s="24">
        <v>4</v>
      </c>
      <c r="N6" s="242"/>
      <c r="O6" s="23"/>
      <c r="P6" s="23"/>
      <c r="Q6" s="23">
        <v>17</v>
      </c>
      <c r="R6" s="23">
        <v>18</v>
      </c>
      <c r="S6" s="23">
        <v>18</v>
      </c>
      <c r="T6" s="23"/>
      <c r="U6" s="24">
        <v>22</v>
      </c>
      <c r="V6" s="242"/>
      <c r="W6" s="23"/>
      <c r="X6" s="23"/>
      <c r="Y6" s="23"/>
      <c r="Z6" s="23"/>
      <c r="AA6" s="23">
        <v>1</v>
      </c>
      <c r="AB6" s="23">
        <v>0</v>
      </c>
      <c r="AC6" s="51">
        <v>0</v>
      </c>
      <c r="AD6" s="23"/>
      <c r="AE6" s="24">
        <v>0</v>
      </c>
      <c r="AF6" s="237">
        <v>0</v>
      </c>
      <c r="AG6" s="23"/>
      <c r="AH6" s="24">
        <v>0</v>
      </c>
      <c r="AI6" s="237">
        <v>0</v>
      </c>
      <c r="AJ6" s="23"/>
      <c r="AK6" s="24">
        <v>1</v>
      </c>
      <c r="AL6" s="246"/>
      <c r="AM6" s="23"/>
      <c r="AN6" s="50"/>
      <c r="AO6" s="50"/>
      <c r="AP6" s="50"/>
      <c r="AQ6" s="50" t="s">
        <v>326</v>
      </c>
      <c r="AR6" s="50" t="s">
        <v>263</v>
      </c>
      <c r="AS6" s="80" t="s">
        <v>270</v>
      </c>
      <c r="AT6" s="50"/>
      <c r="AU6" s="583" t="s">
        <v>384</v>
      </c>
      <c r="AV6" s="250"/>
      <c r="AW6" s="25"/>
      <c r="AX6" s="25"/>
      <c r="AY6" s="25"/>
      <c r="AZ6" s="25"/>
      <c r="BA6" s="25">
        <v>7787.3774195935139</v>
      </c>
      <c r="BB6" s="25">
        <v>10406.002242445975</v>
      </c>
      <c r="BC6" s="97">
        <v>11004.817843950803</v>
      </c>
      <c r="BD6" s="25"/>
      <c r="BE6" s="568">
        <v>10441.709999999999</v>
      </c>
      <c r="BF6" s="250"/>
      <c r="BG6" s="25"/>
      <c r="BH6" s="25"/>
      <c r="BI6" s="25"/>
      <c r="BJ6" s="25"/>
      <c r="BK6" s="25">
        <v>2407.4991035907592</v>
      </c>
      <c r="BL6" s="25">
        <v>3123.2036243390762</v>
      </c>
      <c r="BM6" s="97">
        <v>3254.0366873267653</v>
      </c>
      <c r="BN6" s="25"/>
      <c r="BO6" s="568">
        <v>2559.02</v>
      </c>
      <c r="BP6" s="221">
        <v>12076.823694799688</v>
      </c>
      <c r="BQ6" s="25"/>
      <c r="BR6" s="568">
        <v>15342.09</v>
      </c>
      <c r="BS6" s="616"/>
      <c r="BT6" s="261"/>
      <c r="BU6" s="27"/>
      <c r="BV6" s="27"/>
      <c r="BW6" s="27"/>
      <c r="BX6" s="27"/>
      <c r="BY6" s="27">
        <f t="shared" ref="BY6:CA7" si="9">BK6/BA6</f>
        <v>0.30915402886899324</v>
      </c>
      <c r="BZ6" s="27">
        <f t="shared" si="9"/>
        <v>0.30013482138217895</v>
      </c>
      <c r="CA6" s="98">
        <f t="shared" si="9"/>
        <v>0.29569200812491997</v>
      </c>
      <c r="CB6" s="27"/>
      <c r="CC6" s="28">
        <f>BO6/BE6</f>
        <v>0.24507671636159215</v>
      </c>
      <c r="CD6" s="242"/>
      <c r="CE6" s="29"/>
      <c r="CF6" s="29"/>
      <c r="CG6" s="29"/>
      <c r="CH6" s="29"/>
      <c r="CI6" s="29"/>
      <c r="CJ6" s="29">
        <f>(BZ6-BY6)*100</f>
        <v>-0.90192074868142846</v>
      </c>
      <c r="CK6" s="99">
        <f>(CA6-BZ6)*100</f>
        <v>-0.44428132572589818</v>
      </c>
      <c r="CL6" s="29"/>
      <c r="CM6" s="560">
        <f t="shared" si="8"/>
        <v>24.507671636159216</v>
      </c>
      <c r="CN6" s="261"/>
      <c r="CO6" s="27"/>
      <c r="CP6" s="27"/>
      <c r="CQ6" s="27">
        <f t="shared" ref="CQ6:CS7" si="10">AA6/Q6</f>
        <v>5.8823529411764705E-2</v>
      </c>
      <c r="CR6" s="27">
        <f t="shared" si="10"/>
        <v>0</v>
      </c>
      <c r="CS6" s="98">
        <f t="shared" si="10"/>
        <v>0</v>
      </c>
      <c r="CT6" s="27"/>
      <c r="CU6" s="28"/>
      <c r="CV6" s="267">
        <f>AF6/S6</f>
        <v>0</v>
      </c>
      <c r="CW6" s="27"/>
      <c r="CX6" s="28">
        <f>AH6/U6</f>
        <v>0</v>
      </c>
      <c r="CY6" s="267">
        <f>AI6/S6</f>
        <v>0</v>
      </c>
      <c r="CZ6" s="27"/>
      <c r="DA6" s="28">
        <f>AK6/U6</f>
        <v>4.5454545454545456E-2</v>
      </c>
      <c r="DB6" s="261">
        <f>(AC6+AF6+AI6)/S6</f>
        <v>0</v>
      </c>
      <c r="DC6" s="27"/>
      <c r="DD6" s="28">
        <f>(AE6+AH6+AK6)/U6</f>
        <v>4.5454545454545456E-2</v>
      </c>
      <c r="DE6" s="159"/>
      <c r="DF6" s="164"/>
      <c r="DG6" s="26"/>
      <c r="DH6" s="28"/>
      <c r="DI6" s="26" t="s">
        <v>192</v>
      </c>
      <c r="DJ6" s="171"/>
      <c r="DK6" s="187" t="s">
        <v>192</v>
      </c>
      <c r="DL6" s="165"/>
      <c r="DM6" s="165"/>
      <c r="DN6" s="171" t="s">
        <v>192</v>
      </c>
      <c r="DO6" s="187"/>
      <c r="DP6" s="165"/>
      <c r="DQ6" s="165"/>
      <c r="DR6" s="171"/>
      <c r="DS6" s="187"/>
      <c r="DT6" s="198" t="s">
        <v>192</v>
      </c>
      <c r="DU6" s="198"/>
      <c r="DV6" s="171" t="s">
        <v>192</v>
      </c>
    </row>
    <row r="7" spans="1:126" x14ac:dyDescent="0.25">
      <c r="A7" s="326">
        <v>4</v>
      </c>
      <c r="B7" s="21" t="s">
        <v>143</v>
      </c>
      <c r="C7" s="368"/>
      <c r="D7" s="23"/>
      <c r="E7" s="23"/>
      <c r="F7" s="23">
        <v>1</v>
      </c>
      <c r="G7" s="23">
        <v>1</v>
      </c>
      <c r="H7" s="23">
        <v>0</v>
      </c>
      <c r="I7" s="23">
        <v>0</v>
      </c>
      <c r="J7" s="24">
        <v>0</v>
      </c>
      <c r="K7" s="242">
        <v>1</v>
      </c>
      <c r="L7" s="23">
        <v>1</v>
      </c>
      <c r="M7" s="24">
        <v>1</v>
      </c>
      <c r="N7" s="242"/>
      <c r="O7" s="23"/>
      <c r="P7" s="23"/>
      <c r="Q7" s="23">
        <v>8</v>
      </c>
      <c r="R7" s="23">
        <v>11</v>
      </c>
      <c r="S7" s="23">
        <v>9</v>
      </c>
      <c r="T7" s="23">
        <v>9</v>
      </c>
      <c r="U7" s="24">
        <v>7</v>
      </c>
      <c r="V7" s="242"/>
      <c r="W7" s="23"/>
      <c r="X7" s="23"/>
      <c r="Y7" s="23"/>
      <c r="Z7" s="23"/>
      <c r="AA7" s="23">
        <v>0</v>
      </c>
      <c r="AB7" s="23">
        <v>0</v>
      </c>
      <c r="AC7" s="51">
        <v>0</v>
      </c>
      <c r="AD7" s="23">
        <v>0</v>
      </c>
      <c r="AE7" s="24">
        <v>0</v>
      </c>
      <c r="AF7" s="237">
        <v>4</v>
      </c>
      <c r="AG7" s="23">
        <v>0</v>
      </c>
      <c r="AH7" s="24">
        <v>0</v>
      </c>
      <c r="AI7" s="237">
        <v>3</v>
      </c>
      <c r="AJ7" s="23">
        <v>5</v>
      </c>
      <c r="AK7" s="24">
        <v>5</v>
      </c>
      <c r="AL7" s="246"/>
      <c r="AM7" s="23"/>
      <c r="AN7" s="50"/>
      <c r="AO7" s="50"/>
      <c r="AP7" s="50"/>
      <c r="AQ7" s="50">
        <v>37.478443492068912</v>
      </c>
      <c r="AR7" s="80">
        <v>54.481761629131306</v>
      </c>
      <c r="AS7" s="80">
        <v>53.48575136168833</v>
      </c>
      <c r="AT7" s="50">
        <v>53.48</v>
      </c>
      <c r="AU7" s="583">
        <v>42</v>
      </c>
      <c r="AV7" s="250"/>
      <c r="AW7" s="25"/>
      <c r="AX7" s="25"/>
      <c r="AY7" s="25"/>
      <c r="AZ7" s="25"/>
      <c r="BA7" s="25">
        <v>4589.6153123772774</v>
      </c>
      <c r="BB7" s="97">
        <v>4673.3940045873387</v>
      </c>
      <c r="BC7" s="97">
        <v>4851.9928742579723</v>
      </c>
      <c r="BD7" s="25">
        <v>3931.47</v>
      </c>
      <c r="BE7" s="568">
        <v>5200</v>
      </c>
      <c r="BF7" s="250"/>
      <c r="BG7" s="25"/>
      <c r="BH7" s="25"/>
      <c r="BI7" s="25"/>
      <c r="BJ7" s="25"/>
      <c r="BK7" s="25">
        <v>1041.9690269264261</v>
      </c>
      <c r="BL7" s="25">
        <v>1294.1588266429901</v>
      </c>
      <c r="BM7" s="97">
        <v>482.96537868310372</v>
      </c>
      <c r="BN7" s="25">
        <v>0</v>
      </c>
      <c r="BO7" s="568">
        <v>573</v>
      </c>
      <c r="BP7" s="221">
        <v>2300.5987444579141</v>
      </c>
      <c r="BQ7" s="25">
        <v>1775.13</v>
      </c>
      <c r="BR7" s="568">
        <v>2244</v>
      </c>
      <c r="BS7" s="616">
        <f t="shared" si="6"/>
        <v>0.26413276774095412</v>
      </c>
      <c r="BT7" s="261"/>
      <c r="BU7" s="27"/>
      <c r="BV7" s="27"/>
      <c r="BW7" s="27"/>
      <c r="BX7" s="27"/>
      <c r="BY7" s="27">
        <f t="shared" si="9"/>
        <v>0.22702752976190474</v>
      </c>
      <c r="BZ7" s="27">
        <f t="shared" si="9"/>
        <v>0.27692054754481682</v>
      </c>
      <c r="CA7" s="98">
        <f t="shared" si="9"/>
        <v>9.9539589442815254E-2</v>
      </c>
      <c r="CB7" s="27">
        <f>BN7/BD7</f>
        <v>0</v>
      </c>
      <c r="CC7" s="28">
        <f>BO7/BE7</f>
        <v>0.11019230769230769</v>
      </c>
      <c r="CD7" s="242"/>
      <c r="CE7" s="29"/>
      <c r="CF7" s="29"/>
      <c r="CG7" s="29"/>
      <c r="CH7" s="29"/>
      <c r="CI7" s="29"/>
      <c r="CJ7" s="29">
        <f>(BZ7-BY7)*100</f>
        <v>4.9893017782912077</v>
      </c>
      <c r="CK7" s="99">
        <f>(CA7-BZ7)*100</f>
        <v>-17.738095810200154</v>
      </c>
      <c r="CL7" s="29">
        <f>(CB7-CA7)*100</f>
        <v>-9.9539589442815259</v>
      </c>
      <c r="CM7" s="560">
        <f t="shared" si="8"/>
        <v>11.019230769230768</v>
      </c>
      <c r="CN7" s="261"/>
      <c r="CO7" s="27"/>
      <c r="CP7" s="27"/>
      <c r="CQ7" s="27">
        <f t="shared" si="10"/>
        <v>0</v>
      </c>
      <c r="CR7" s="27">
        <f t="shared" si="10"/>
        <v>0</v>
      </c>
      <c r="CS7" s="98">
        <f t="shared" si="10"/>
        <v>0</v>
      </c>
      <c r="CT7" s="27">
        <f>AD7/T7</f>
        <v>0</v>
      </c>
      <c r="CU7" s="28">
        <f>AD7/U7</f>
        <v>0</v>
      </c>
      <c r="CV7" s="267">
        <f>AF7/S7</f>
        <v>0.44444444444444442</v>
      </c>
      <c r="CW7" s="27">
        <f>AG7/T7</f>
        <v>0</v>
      </c>
      <c r="CX7" s="28">
        <f>AH7/U7</f>
        <v>0</v>
      </c>
      <c r="CY7" s="267">
        <f>AI7/S7</f>
        <v>0.33333333333333331</v>
      </c>
      <c r="CZ7" s="27">
        <f>AJ7/T7</f>
        <v>0.55555555555555558</v>
      </c>
      <c r="DA7" s="28">
        <f>AK7/U7</f>
        <v>0.7142857142857143</v>
      </c>
      <c r="DB7" s="261">
        <f>(AC7+AF7+AI7)/S7</f>
        <v>0.77777777777777779</v>
      </c>
      <c r="DC7" s="27">
        <f>(AD7+AG7+AJ7)/T7</f>
        <v>0.55555555555555558</v>
      </c>
      <c r="DD7" s="28">
        <f>(AE7+AH7+AK7)/U7</f>
        <v>0.7142857142857143</v>
      </c>
      <c r="DE7" s="159">
        <f>(AU7-AT7)/AT7</f>
        <v>-0.21465968586387429</v>
      </c>
      <c r="DF7" s="164">
        <f>(U7-T7)/T7</f>
        <v>-0.22222222222222221</v>
      </c>
      <c r="DG7" s="26" t="s">
        <v>192</v>
      </c>
      <c r="DH7" s="28"/>
      <c r="DI7" s="26"/>
      <c r="DJ7" s="171" t="s">
        <v>192</v>
      </c>
      <c r="DK7" s="626" t="s">
        <v>192</v>
      </c>
      <c r="DL7" s="165"/>
      <c r="DM7" s="165"/>
      <c r="DN7" s="630" t="s">
        <v>192</v>
      </c>
      <c r="DO7" s="187"/>
      <c r="DP7" s="165" t="s">
        <v>192</v>
      </c>
      <c r="DQ7" s="165"/>
      <c r="DR7" s="171" t="s">
        <v>192</v>
      </c>
      <c r="DS7" s="187"/>
      <c r="DT7" s="198" t="s">
        <v>192</v>
      </c>
      <c r="DU7" s="198"/>
      <c r="DV7" s="171" t="s">
        <v>192</v>
      </c>
    </row>
    <row r="8" spans="1:126" x14ac:dyDescent="0.25">
      <c r="A8" s="326">
        <v>5</v>
      </c>
      <c r="B8" s="21" t="s">
        <v>174</v>
      </c>
      <c r="C8" s="368"/>
      <c r="D8" s="23"/>
      <c r="E8" s="23"/>
      <c r="F8" s="23"/>
      <c r="G8" s="23">
        <v>0</v>
      </c>
      <c r="H8" s="23"/>
      <c r="I8" s="23"/>
      <c r="J8" s="24"/>
      <c r="K8" s="242"/>
      <c r="L8" s="23"/>
      <c r="M8" s="24">
        <v>242</v>
      </c>
      <c r="N8" s="242"/>
      <c r="O8" s="23"/>
      <c r="P8" s="23"/>
      <c r="Q8" s="23"/>
      <c r="R8" s="23">
        <v>7</v>
      </c>
      <c r="S8" s="23"/>
      <c r="T8" s="23"/>
      <c r="U8" s="24"/>
      <c r="V8" s="242"/>
      <c r="W8" s="23"/>
      <c r="X8" s="23"/>
      <c r="Y8" s="23"/>
      <c r="Z8" s="23"/>
      <c r="AA8" s="23"/>
      <c r="AB8" s="23">
        <v>1</v>
      </c>
      <c r="AC8" s="51"/>
      <c r="AD8" s="23"/>
      <c r="AE8" s="24"/>
      <c r="AF8" s="237"/>
      <c r="AG8" s="23"/>
      <c r="AH8" s="24"/>
      <c r="AI8" s="237"/>
      <c r="AJ8" s="23"/>
      <c r="AK8" s="24"/>
      <c r="AL8" s="246"/>
      <c r="AM8" s="23"/>
      <c r="AN8" s="50"/>
      <c r="AO8" s="50"/>
      <c r="AP8" s="50"/>
      <c r="AQ8" s="50"/>
      <c r="AR8" s="50" t="s">
        <v>331</v>
      </c>
      <c r="AS8" s="80"/>
      <c r="AT8" s="50"/>
      <c r="AU8" s="583"/>
      <c r="AV8" s="250"/>
      <c r="AW8" s="25"/>
      <c r="AX8" s="25"/>
      <c r="AY8" s="25"/>
      <c r="AZ8" s="25"/>
      <c r="BA8" s="25"/>
      <c r="BB8" s="25">
        <v>4553.48859710531</v>
      </c>
      <c r="BC8" s="97"/>
      <c r="BD8" s="25"/>
      <c r="BE8" s="568"/>
      <c r="BF8" s="250"/>
      <c r="BG8" s="25"/>
      <c r="BH8" s="25"/>
      <c r="BI8" s="25"/>
      <c r="BJ8" s="25"/>
      <c r="BK8" s="25"/>
      <c r="BL8" s="25">
        <v>1979.1293162816378</v>
      </c>
      <c r="BM8" s="97"/>
      <c r="BN8" s="25"/>
      <c r="BO8" s="568"/>
      <c r="BP8" s="221"/>
      <c r="BQ8" s="25"/>
      <c r="BR8" s="568"/>
      <c r="BS8" s="616"/>
      <c r="BT8" s="261"/>
      <c r="BU8" s="27"/>
      <c r="BV8" s="27"/>
      <c r="BW8" s="27"/>
      <c r="BX8" s="27"/>
      <c r="BY8" s="27"/>
      <c r="BZ8" s="27">
        <f>BL8/BB8</f>
        <v>0.43464022673512054</v>
      </c>
      <c r="CA8" s="98"/>
      <c r="CB8" s="27"/>
      <c r="CC8" s="28"/>
      <c r="CD8" s="242"/>
      <c r="CE8" s="29"/>
      <c r="CF8" s="29"/>
      <c r="CG8" s="29"/>
      <c r="CH8" s="29"/>
      <c r="CI8" s="29"/>
      <c r="CJ8" s="29"/>
      <c r="CK8" s="99"/>
      <c r="CL8" s="29"/>
      <c r="CM8" s="560">
        <f>(CC8-CB8)*100</f>
        <v>0</v>
      </c>
      <c r="CN8" s="261"/>
      <c r="CO8" s="27"/>
      <c r="CP8" s="27"/>
      <c r="CQ8" s="27"/>
      <c r="CR8" s="27">
        <f>AB8/R8</f>
        <v>0.14285714285714285</v>
      </c>
      <c r="CS8" s="98"/>
      <c r="CT8" s="27"/>
      <c r="CU8" s="28"/>
      <c r="CV8" s="267"/>
      <c r="CW8" s="27"/>
      <c r="CX8" s="28"/>
      <c r="CY8" s="267"/>
      <c r="CZ8" s="27"/>
      <c r="DA8" s="28"/>
      <c r="DB8" s="261"/>
      <c r="DC8" s="27"/>
      <c r="DD8" s="28"/>
      <c r="DE8" s="159"/>
      <c r="DF8" s="164"/>
      <c r="DG8" s="26"/>
      <c r="DH8" s="28"/>
      <c r="DI8" s="26"/>
      <c r="DJ8" s="171" t="s">
        <v>192</v>
      </c>
      <c r="DK8" s="626"/>
      <c r="DL8" s="165"/>
      <c r="DM8" s="165"/>
      <c r="DN8" s="630"/>
      <c r="DO8" s="187"/>
      <c r="DP8" s="165"/>
      <c r="DQ8" s="165"/>
      <c r="DR8" s="171"/>
      <c r="DS8" s="187"/>
      <c r="DT8" s="198"/>
      <c r="DU8" s="198"/>
      <c r="DV8" s="171"/>
    </row>
    <row r="9" spans="1:126" x14ac:dyDescent="0.25">
      <c r="A9" s="326">
        <v>9</v>
      </c>
      <c r="B9" s="21" t="s">
        <v>6</v>
      </c>
      <c r="C9" s="368"/>
      <c r="D9" s="23"/>
      <c r="E9" s="23"/>
      <c r="F9" s="23">
        <v>6</v>
      </c>
      <c r="G9" s="23"/>
      <c r="H9" s="23">
        <v>6</v>
      </c>
      <c r="I9" s="23"/>
      <c r="J9" s="24"/>
      <c r="K9" s="242">
        <v>0</v>
      </c>
      <c r="L9" s="23"/>
      <c r="M9" s="24"/>
      <c r="N9" s="242"/>
      <c r="O9" s="23"/>
      <c r="P9" s="23"/>
      <c r="Q9" s="23">
        <v>25</v>
      </c>
      <c r="R9" s="23"/>
      <c r="S9" s="23">
        <v>24</v>
      </c>
      <c r="T9" s="23"/>
      <c r="U9" s="24"/>
      <c r="V9" s="242"/>
      <c r="W9" s="23"/>
      <c r="X9" s="23"/>
      <c r="Y9" s="23"/>
      <c r="Z9" s="23"/>
      <c r="AA9" s="23">
        <v>3</v>
      </c>
      <c r="AB9" s="23"/>
      <c r="AC9" s="51">
        <v>0</v>
      </c>
      <c r="AD9" s="23"/>
      <c r="AE9" s="24"/>
      <c r="AF9" s="237">
        <v>0</v>
      </c>
      <c r="AG9" s="23"/>
      <c r="AH9" s="24"/>
      <c r="AI9" s="237">
        <v>2</v>
      </c>
      <c r="AJ9" s="23"/>
      <c r="AK9" s="24"/>
      <c r="AL9" s="246"/>
      <c r="AM9" s="23"/>
      <c r="AN9" s="50"/>
      <c r="AO9" s="50"/>
      <c r="AP9" s="50"/>
      <c r="AQ9" s="50"/>
      <c r="AR9" s="50"/>
      <c r="AS9" s="80" t="s">
        <v>320</v>
      </c>
      <c r="AT9" s="50"/>
      <c r="AU9" s="583"/>
      <c r="AV9" s="242"/>
      <c r="AW9" s="23"/>
      <c r="AX9" s="23"/>
      <c r="AY9" s="23"/>
      <c r="AZ9" s="23"/>
      <c r="BA9" s="25">
        <v>19554.911468915943</v>
      </c>
      <c r="BB9" s="23"/>
      <c r="BC9" s="97">
        <v>17875.59547185275</v>
      </c>
      <c r="BD9" s="25"/>
      <c r="BE9" s="568"/>
      <c r="BF9" s="250"/>
      <c r="BG9" s="25"/>
      <c r="BH9" s="25"/>
      <c r="BI9" s="25"/>
      <c r="BJ9" s="25"/>
      <c r="BK9" s="25">
        <v>6692.8475079823111</v>
      </c>
      <c r="BL9" s="25"/>
      <c r="BM9" s="97">
        <v>8488.8532222355025</v>
      </c>
      <c r="BN9" s="25"/>
      <c r="BO9" s="568"/>
      <c r="BP9" s="221">
        <v>13612.614612324347</v>
      </c>
      <c r="BQ9" s="25"/>
      <c r="BR9" s="568"/>
      <c r="BS9" s="616"/>
      <c r="BT9" s="261"/>
      <c r="BU9" s="27"/>
      <c r="BV9" s="27"/>
      <c r="BW9" s="27"/>
      <c r="BX9" s="27"/>
      <c r="BY9" s="27">
        <f>BK9/BA9</f>
        <v>0.3422591566635888</v>
      </c>
      <c r="BZ9" s="27"/>
      <c r="CA9" s="98">
        <f>BM9/BC9</f>
        <v>0.47488505966708694</v>
      </c>
      <c r="CB9" s="27"/>
      <c r="CC9" s="28"/>
      <c r="CD9" s="242" t="s">
        <v>107</v>
      </c>
      <c r="CE9" s="29"/>
      <c r="CF9" s="29"/>
      <c r="CG9" s="29"/>
      <c r="CH9" s="29"/>
      <c r="CI9" s="29"/>
      <c r="CJ9" s="29"/>
      <c r="CK9" s="99"/>
      <c r="CL9" s="29"/>
      <c r="CM9" s="560">
        <f t="shared" si="8"/>
        <v>0</v>
      </c>
      <c r="CN9" s="261"/>
      <c r="CO9" s="27"/>
      <c r="CP9" s="27"/>
      <c r="CQ9" s="27">
        <f>AA9/Q9</f>
        <v>0.12</v>
      </c>
      <c r="CR9" s="27"/>
      <c r="CS9" s="98">
        <f>AC9/S9</f>
        <v>0</v>
      </c>
      <c r="CT9" s="27"/>
      <c r="CU9" s="28"/>
      <c r="CV9" s="267">
        <f>AF9/S9</f>
        <v>0</v>
      </c>
      <c r="CW9" s="27"/>
      <c r="CX9" s="28"/>
      <c r="CY9" s="267">
        <f>AI9/S9</f>
        <v>8.3333333333333329E-2</v>
      </c>
      <c r="CZ9" s="27"/>
      <c r="DA9" s="28"/>
      <c r="DB9" s="261">
        <f>(AC9+AF9+AI9)/S9</f>
        <v>8.3333333333333329E-2</v>
      </c>
      <c r="DC9" s="27"/>
      <c r="DD9" s="28"/>
      <c r="DE9" s="159"/>
      <c r="DF9" s="164"/>
      <c r="DG9" s="26"/>
      <c r="DH9" s="28"/>
      <c r="DI9" s="26"/>
      <c r="DJ9" s="171"/>
      <c r="DK9" s="626" t="s">
        <v>192</v>
      </c>
      <c r="DL9" s="165"/>
      <c r="DM9" s="165"/>
      <c r="DN9" s="630" t="s">
        <v>192</v>
      </c>
      <c r="DO9" s="187"/>
      <c r="DP9" s="165"/>
      <c r="DQ9" s="165"/>
      <c r="DR9" s="171"/>
      <c r="DS9" s="187"/>
      <c r="DT9" s="198"/>
      <c r="DU9" s="198"/>
      <c r="DV9" s="171"/>
    </row>
    <row r="10" spans="1:126" x14ac:dyDescent="0.25">
      <c r="A10" s="326">
        <v>10</v>
      </c>
      <c r="B10" s="21" t="s">
        <v>339</v>
      </c>
      <c r="C10" s="368"/>
      <c r="D10" s="23"/>
      <c r="E10" s="23"/>
      <c r="F10" s="23">
        <v>4</v>
      </c>
      <c r="G10" s="23">
        <v>4</v>
      </c>
      <c r="H10" s="23">
        <v>0</v>
      </c>
      <c r="I10" s="23">
        <v>0</v>
      </c>
      <c r="J10" s="24">
        <v>0</v>
      </c>
      <c r="K10" s="242">
        <v>4</v>
      </c>
      <c r="L10" s="23">
        <v>4</v>
      </c>
      <c r="M10" s="24">
        <v>4</v>
      </c>
      <c r="N10" s="242"/>
      <c r="O10" s="23"/>
      <c r="P10" s="23"/>
      <c r="Q10" s="23">
        <v>23</v>
      </c>
      <c r="R10" s="23">
        <v>31</v>
      </c>
      <c r="S10" s="23">
        <v>29</v>
      </c>
      <c r="T10" s="23">
        <v>25</v>
      </c>
      <c r="U10" s="24">
        <v>24</v>
      </c>
      <c r="V10" s="242"/>
      <c r="W10" s="23"/>
      <c r="X10" s="23"/>
      <c r="Y10" s="23"/>
      <c r="Z10" s="23"/>
      <c r="AA10" s="23">
        <v>1</v>
      </c>
      <c r="AB10" s="23">
        <v>0</v>
      </c>
      <c r="AC10" s="51">
        <v>0</v>
      </c>
      <c r="AD10" s="23">
        <v>0</v>
      </c>
      <c r="AE10" s="24">
        <v>0</v>
      </c>
      <c r="AF10" s="237">
        <v>8</v>
      </c>
      <c r="AG10" s="23">
        <v>7</v>
      </c>
      <c r="AH10" s="24">
        <v>1</v>
      </c>
      <c r="AI10" s="237">
        <v>7</v>
      </c>
      <c r="AJ10" s="23">
        <v>4</v>
      </c>
      <c r="AK10" s="24">
        <v>5</v>
      </c>
      <c r="AL10" s="246"/>
      <c r="AM10" s="23"/>
      <c r="AN10" s="50"/>
      <c r="AO10" s="50"/>
      <c r="AP10" s="50"/>
      <c r="AQ10" s="50" t="s">
        <v>298</v>
      </c>
      <c r="AR10" s="50" t="s">
        <v>298</v>
      </c>
      <c r="AS10" s="80" t="s">
        <v>331</v>
      </c>
      <c r="AT10" s="50" t="s">
        <v>263</v>
      </c>
      <c r="AU10" s="583" t="s">
        <v>377</v>
      </c>
      <c r="AV10" s="242"/>
      <c r="AW10" s="23"/>
      <c r="AX10" s="23"/>
      <c r="AY10" s="23"/>
      <c r="AZ10" s="23"/>
      <c r="BA10" s="25">
        <v>29249.065173220417</v>
      </c>
      <c r="BB10" s="25">
        <v>29458.867621698228</v>
      </c>
      <c r="BC10" s="97">
        <v>29138.593405842883</v>
      </c>
      <c r="BD10" s="25">
        <v>27811</v>
      </c>
      <c r="BE10" s="568">
        <v>27526.44</v>
      </c>
      <c r="BF10" s="250"/>
      <c r="BG10" s="25"/>
      <c r="BH10" s="25"/>
      <c r="BI10" s="25"/>
      <c r="BJ10" s="25"/>
      <c r="BK10" s="25">
        <v>2080.3097307357384</v>
      </c>
      <c r="BL10" s="25">
        <v>1367.8493577156648</v>
      </c>
      <c r="BM10" s="97">
        <v>1936.4004758083336</v>
      </c>
      <c r="BN10" s="25">
        <v>1532</v>
      </c>
      <c r="BO10" s="568">
        <v>3525.73</v>
      </c>
      <c r="BP10" s="221">
        <v>20502.174148126647</v>
      </c>
      <c r="BQ10" s="25">
        <v>19269</v>
      </c>
      <c r="BR10" s="568">
        <v>23971.88</v>
      </c>
      <c r="BS10" s="616">
        <f t="shared" si="6"/>
        <v>0.24406455965540511</v>
      </c>
      <c r="BT10" s="261"/>
      <c r="BU10" s="27"/>
      <c r="BV10" s="27"/>
      <c r="BW10" s="27"/>
      <c r="BX10" s="27"/>
      <c r="BY10" s="27">
        <f>BK10/BA10</f>
        <v>7.1123973310449895E-2</v>
      </c>
      <c r="BZ10" s="27">
        <f>BL10/BB10</f>
        <v>4.6432516527151288E-2</v>
      </c>
      <c r="CA10" s="98">
        <f>BM10/BC10</f>
        <v>6.645483702106382E-2</v>
      </c>
      <c r="CB10" s="27">
        <f>BN10/BD10</f>
        <v>5.5086117004063143E-2</v>
      </c>
      <c r="CC10" s="28">
        <f>BO10/BE10</f>
        <v>0.12808521552369287</v>
      </c>
      <c r="CD10" s="242" t="s">
        <v>107</v>
      </c>
      <c r="CE10" s="29"/>
      <c r="CF10" s="29"/>
      <c r="CG10" s="29"/>
      <c r="CH10" s="29"/>
      <c r="CI10" s="29"/>
      <c r="CJ10" s="29">
        <f>(BZ10-BY10)*100</f>
        <v>-2.4691456783298609</v>
      </c>
      <c r="CK10" s="99">
        <f>(CA10-BZ10)*100</f>
        <v>2.0022320493912531</v>
      </c>
      <c r="CL10" s="29">
        <f t="shared" ref="CL10:CL11" si="11">(CB10-CA10)*100</f>
        <v>-1.1368720017000677</v>
      </c>
      <c r="CM10" s="560">
        <f t="shared" si="8"/>
        <v>7.2999098519629726</v>
      </c>
      <c r="CN10" s="261"/>
      <c r="CO10" s="27"/>
      <c r="CP10" s="27"/>
      <c r="CQ10" s="27">
        <f>AA10/Q10</f>
        <v>4.3478260869565216E-2</v>
      </c>
      <c r="CR10" s="27">
        <f>AB10/R10</f>
        <v>0</v>
      </c>
      <c r="CS10" s="98">
        <f>AC10/S10</f>
        <v>0</v>
      </c>
      <c r="CT10" s="27">
        <f>AD10/T10</f>
        <v>0</v>
      </c>
      <c r="CU10" s="28">
        <f>AD10/U10</f>
        <v>0</v>
      </c>
      <c r="CV10" s="267">
        <f>AF10/S10</f>
        <v>0.27586206896551724</v>
      </c>
      <c r="CW10" s="27">
        <f>AG10/T10</f>
        <v>0.28000000000000003</v>
      </c>
      <c r="CX10" s="28">
        <f>AH10/U10</f>
        <v>4.1666666666666664E-2</v>
      </c>
      <c r="CY10" s="267">
        <f>AI10/S10</f>
        <v>0.2413793103448276</v>
      </c>
      <c r="CZ10" s="27">
        <f>AJ10/T10</f>
        <v>0.16</v>
      </c>
      <c r="DA10" s="28">
        <f>AK10/U10</f>
        <v>0.20833333333333334</v>
      </c>
      <c r="DB10" s="261">
        <f>(AC10+AF10+AI10)/S10</f>
        <v>0.51724137931034486</v>
      </c>
      <c r="DC10" s="27">
        <f>(AD10+AG10+AJ10)/T10</f>
        <v>0.44</v>
      </c>
      <c r="DD10" s="28">
        <f>(AE10+AH10+AK10)/U10</f>
        <v>0.25</v>
      </c>
      <c r="DE10" s="159"/>
      <c r="DF10" s="164">
        <f>(U10-T10)/T10</f>
        <v>-0.04</v>
      </c>
      <c r="DG10" s="26"/>
      <c r="DH10" s="28"/>
      <c r="DI10" s="26"/>
      <c r="DJ10" s="171" t="s">
        <v>192</v>
      </c>
      <c r="DK10" s="626" t="s">
        <v>192</v>
      </c>
      <c r="DL10" s="165"/>
      <c r="DM10" s="165"/>
      <c r="DN10" s="630" t="s">
        <v>192</v>
      </c>
      <c r="DO10" s="187"/>
      <c r="DP10" s="165" t="s">
        <v>192</v>
      </c>
      <c r="DQ10" s="165"/>
      <c r="DR10" s="171" t="s">
        <v>192</v>
      </c>
      <c r="DS10" s="187"/>
      <c r="DT10" s="198" t="s">
        <v>192</v>
      </c>
      <c r="DU10" s="198"/>
      <c r="DV10" s="171" t="s">
        <v>192</v>
      </c>
    </row>
    <row r="11" spans="1:126" x14ac:dyDescent="0.25">
      <c r="A11" s="326">
        <v>13</v>
      </c>
      <c r="B11" s="21" t="s">
        <v>8</v>
      </c>
      <c r="C11" s="368"/>
      <c r="D11" s="23"/>
      <c r="E11" s="23"/>
      <c r="F11" s="23">
        <v>3</v>
      </c>
      <c r="G11" s="23">
        <v>3</v>
      </c>
      <c r="H11" s="23">
        <v>3</v>
      </c>
      <c r="I11" s="23">
        <v>4</v>
      </c>
      <c r="J11" s="24">
        <v>7</v>
      </c>
      <c r="K11" s="242">
        <v>0</v>
      </c>
      <c r="L11" s="23">
        <v>4</v>
      </c>
      <c r="M11" s="24">
        <v>0</v>
      </c>
      <c r="N11" s="242"/>
      <c r="O11" s="23"/>
      <c r="P11" s="23"/>
      <c r="Q11" s="23">
        <v>7</v>
      </c>
      <c r="R11" s="23">
        <v>8</v>
      </c>
      <c r="S11" s="23">
        <v>7</v>
      </c>
      <c r="T11" s="23">
        <v>6</v>
      </c>
      <c r="U11" s="24">
        <v>10</v>
      </c>
      <c r="V11" s="242"/>
      <c r="W11" s="23"/>
      <c r="X11" s="23"/>
      <c r="Y11" s="23"/>
      <c r="Z11" s="23"/>
      <c r="AA11" s="23">
        <v>0</v>
      </c>
      <c r="AB11" s="23">
        <v>1</v>
      </c>
      <c r="AC11" s="51">
        <v>0</v>
      </c>
      <c r="AD11" s="23">
        <v>0</v>
      </c>
      <c r="AE11" s="24">
        <v>1</v>
      </c>
      <c r="AF11" s="237">
        <v>0</v>
      </c>
      <c r="AG11" s="23">
        <v>1</v>
      </c>
      <c r="AH11" s="24">
        <v>1</v>
      </c>
      <c r="AI11" s="237">
        <v>1</v>
      </c>
      <c r="AJ11" s="23">
        <v>1</v>
      </c>
      <c r="AK11" s="24">
        <v>1</v>
      </c>
      <c r="AL11" s="246"/>
      <c r="AM11" s="23"/>
      <c r="AN11" s="50"/>
      <c r="AO11" s="50"/>
      <c r="AP11" s="50"/>
      <c r="AQ11" s="50">
        <v>45.531897940250765</v>
      </c>
      <c r="AR11" s="50">
        <v>45.531897940250765</v>
      </c>
      <c r="AS11" s="80">
        <v>67.273379206720506</v>
      </c>
      <c r="AT11" s="50">
        <v>70</v>
      </c>
      <c r="AU11" s="583">
        <v>65</v>
      </c>
      <c r="AV11" s="250"/>
      <c r="AW11" s="25"/>
      <c r="AX11" s="25"/>
      <c r="AY11" s="25"/>
      <c r="AZ11" s="25"/>
      <c r="BA11" s="25">
        <v>40793.734810843423</v>
      </c>
      <c r="BB11" s="25">
        <v>39496.075719546272</v>
      </c>
      <c r="BC11" s="97">
        <v>52101.297089942571</v>
      </c>
      <c r="BD11" s="25">
        <v>46121</v>
      </c>
      <c r="BE11" s="568">
        <v>45869</v>
      </c>
      <c r="BF11" s="250"/>
      <c r="BG11" s="25"/>
      <c r="BH11" s="25"/>
      <c r="BI11" s="25"/>
      <c r="BJ11" s="25"/>
      <c r="BK11" s="25">
        <v>1474.0951958156186</v>
      </c>
      <c r="BL11" s="25">
        <v>1098.4570378085498</v>
      </c>
      <c r="BM11" s="97">
        <v>623.21785305718242</v>
      </c>
      <c r="BN11" s="25">
        <v>451</v>
      </c>
      <c r="BO11" s="568">
        <v>1389</v>
      </c>
      <c r="BP11" s="221">
        <v>654.52103289110482</v>
      </c>
      <c r="BQ11" s="25">
        <v>724</v>
      </c>
      <c r="BR11" s="568">
        <v>2235</v>
      </c>
      <c r="BS11" s="616">
        <f t="shared" si="6"/>
        <v>2.0870165745856353</v>
      </c>
      <c r="BT11" s="261"/>
      <c r="BU11" s="27"/>
      <c r="BV11" s="27"/>
      <c r="BW11" s="27"/>
      <c r="BX11" s="27"/>
      <c r="BY11" s="27">
        <f>BK11/BA11</f>
        <v>3.6135333100802233E-2</v>
      </c>
      <c r="BZ11" s="27">
        <f>BL11/BB11</f>
        <v>2.7811802003026156E-2</v>
      </c>
      <c r="CA11" s="98">
        <f>BM11/BC11</f>
        <v>1.1961657153781032E-2</v>
      </c>
      <c r="CB11" s="27">
        <f>BN11/BD11</f>
        <v>9.7786257886862821E-3</v>
      </c>
      <c r="CC11" s="28">
        <f>BO11/BE11</f>
        <v>3.0281889729446902E-2</v>
      </c>
      <c r="CD11" s="242" t="s">
        <v>107</v>
      </c>
      <c r="CE11" s="29"/>
      <c r="CF11" s="29"/>
      <c r="CG11" s="29"/>
      <c r="CH11" s="29"/>
      <c r="CI11" s="29"/>
      <c r="CJ11" s="29">
        <f>(BZ11-BY11)*100</f>
        <v>-0.83235310977760779</v>
      </c>
      <c r="CK11" s="99">
        <f>(CA11-BZ11)*100</f>
        <v>-1.5850144849245122</v>
      </c>
      <c r="CL11" s="29">
        <f t="shared" si="11"/>
        <v>-0.21830313650947497</v>
      </c>
      <c r="CM11" s="560">
        <f t="shared" si="8"/>
        <v>2.0503263940760621</v>
      </c>
      <c r="CN11" s="261"/>
      <c r="CO11" s="27"/>
      <c r="CP11" s="27"/>
      <c r="CQ11" s="27">
        <f>AA11/Q11</f>
        <v>0</v>
      </c>
      <c r="CR11" s="27">
        <f>AB11/R11</f>
        <v>0.125</v>
      </c>
      <c r="CS11" s="98">
        <f>AC11/S11</f>
        <v>0</v>
      </c>
      <c r="CT11" s="27">
        <f>AD11/T11</f>
        <v>0</v>
      </c>
      <c r="CU11" s="28">
        <f>AD11/U11</f>
        <v>0</v>
      </c>
      <c r="CV11" s="267">
        <f>AF11/S11</f>
        <v>0</v>
      </c>
      <c r="CW11" s="27">
        <f>AG11/T11</f>
        <v>0.16666666666666666</v>
      </c>
      <c r="CX11" s="28">
        <f>AH11/U11</f>
        <v>0.1</v>
      </c>
      <c r="CY11" s="267">
        <f>AI11/S11</f>
        <v>0.14285714285714285</v>
      </c>
      <c r="CZ11" s="27">
        <f>AJ11/T11</f>
        <v>0.16666666666666666</v>
      </c>
      <c r="DA11" s="28">
        <f>AK11/U11</f>
        <v>0.1</v>
      </c>
      <c r="DB11" s="261">
        <f>(AC11+AF11+AI11)/S11</f>
        <v>0.14285714285714285</v>
      </c>
      <c r="DC11" s="27">
        <f>(AD11+AG11+AJ11)/T11</f>
        <v>0.33333333333333331</v>
      </c>
      <c r="DD11" s="28">
        <f>(AE11+AH11+AK11)/U11</f>
        <v>0.3</v>
      </c>
      <c r="DE11" s="159">
        <f>(AU11-AT11)/AT11</f>
        <v>-7.1428571428571425E-2</v>
      </c>
      <c r="DF11" s="164">
        <f>(U11-T11)/T11</f>
        <v>0.66666666666666663</v>
      </c>
      <c r="DG11" s="26"/>
      <c r="DH11" s="28" t="s">
        <v>192</v>
      </c>
      <c r="DI11" s="26"/>
      <c r="DJ11" s="171" t="s">
        <v>192</v>
      </c>
      <c r="DK11" s="626"/>
      <c r="DL11" s="165" t="s">
        <v>192</v>
      </c>
      <c r="DM11" s="165"/>
      <c r="DN11" s="630" t="s">
        <v>192</v>
      </c>
      <c r="DO11" s="187"/>
      <c r="DP11" s="165" t="s">
        <v>192</v>
      </c>
      <c r="DQ11" s="165"/>
      <c r="DR11" s="171" t="s">
        <v>192</v>
      </c>
      <c r="DS11" s="187"/>
      <c r="DT11" s="198" t="s">
        <v>192</v>
      </c>
      <c r="DU11" s="198"/>
      <c r="DV11" s="171" t="s">
        <v>192</v>
      </c>
    </row>
    <row r="12" spans="1:126" x14ac:dyDescent="0.25">
      <c r="A12" s="326">
        <v>15</v>
      </c>
      <c r="B12" s="21" t="s">
        <v>109</v>
      </c>
      <c r="C12" s="368">
        <v>1</v>
      </c>
      <c r="D12" s="23">
        <v>1</v>
      </c>
      <c r="E12" s="23">
        <v>1</v>
      </c>
      <c r="F12" s="23"/>
      <c r="G12" s="23"/>
      <c r="H12" s="23"/>
      <c r="I12" s="23"/>
      <c r="J12" s="24"/>
      <c r="K12" s="242"/>
      <c r="L12" s="23"/>
      <c r="M12" s="24"/>
      <c r="N12" s="242">
        <v>0</v>
      </c>
      <c r="O12" s="23">
        <v>0</v>
      </c>
      <c r="P12" s="23">
        <v>1</v>
      </c>
      <c r="Q12" s="23"/>
      <c r="R12" s="23"/>
      <c r="S12" s="23"/>
      <c r="T12" s="23"/>
      <c r="U12" s="24"/>
      <c r="V12" s="242">
        <v>0</v>
      </c>
      <c r="W12" s="23">
        <v>0</v>
      </c>
      <c r="X12" s="23">
        <v>0</v>
      </c>
      <c r="Y12" s="23">
        <v>0</v>
      </c>
      <c r="Z12" s="23">
        <v>0</v>
      </c>
      <c r="AA12" s="23"/>
      <c r="AB12" s="23"/>
      <c r="AC12" s="51"/>
      <c r="AD12" s="23"/>
      <c r="AE12" s="24"/>
      <c r="AF12" s="237"/>
      <c r="AG12" s="23"/>
      <c r="AH12" s="24"/>
      <c r="AI12" s="237"/>
      <c r="AJ12" s="23"/>
      <c r="AK12" s="24"/>
      <c r="AL12" s="246">
        <v>31.018605471795837</v>
      </c>
      <c r="AM12" s="50">
        <v>32.811423953193206</v>
      </c>
      <c r="AN12" s="50">
        <v>33.110227033426106</v>
      </c>
      <c r="AO12" s="50">
        <v>32.398791128109686</v>
      </c>
      <c r="AP12" s="50">
        <v>32.398791128109686</v>
      </c>
      <c r="AQ12" s="50"/>
      <c r="AR12" s="50"/>
      <c r="AS12" s="80"/>
      <c r="AT12" s="50"/>
      <c r="AU12" s="583"/>
      <c r="AV12" s="250">
        <v>7450.1568004735318</v>
      </c>
      <c r="AW12" s="25">
        <v>7723.3481881150365</v>
      </c>
      <c r="AX12" s="25">
        <v>7734.7311626000992</v>
      </c>
      <c r="AY12" s="25">
        <v>8414.8638880825947</v>
      </c>
      <c r="AZ12" s="25">
        <v>8353.680400225383</v>
      </c>
      <c r="BA12" s="25"/>
      <c r="BB12" s="25"/>
      <c r="BC12" s="97"/>
      <c r="BD12" s="25"/>
      <c r="BE12" s="568"/>
      <c r="BF12" s="250">
        <v>0</v>
      </c>
      <c r="BG12" s="25">
        <v>0</v>
      </c>
      <c r="BH12" s="25">
        <v>0</v>
      </c>
      <c r="BI12" s="25">
        <v>0</v>
      </c>
      <c r="BJ12" s="25">
        <v>328.68338825618525</v>
      </c>
      <c r="BK12" s="25"/>
      <c r="BL12" s="25"/>
      <c r="BM12" s="97"/>
      <c r="BN12" s="25"/>
      <c r="BO12" s="568"/>
      <c r="BP12" s="221"/>
      <c r="BQ12" s="25"/>
      <c r="BR12" s="568"/>
      <c r="BS12" s="616"/>
      <c r="BT12" s="261">
        <f t="shared" ref="BT12:BX19" si="12">BF12/AV12</f>
        <v>0</v>
      </c>
      <c r="BU12" s="27">
        <f t="shared" si="12"/>
        <v>0</v>
      </c>
      <c r="BV12" s="27">
        <f t="shared" si="12"/>
        <v>0</v>
      </c>
      <c r="BW12" s="27">
        <f t="shared" si="12"/>
        <v>0</v>
      </c>
      <c r="BX12" s="27">
        <f t="shared" si="12"/>
        <v>3.9345937659683194E-2</v>
      </c>
      <c r="BY12" s="27"/>
      <c r="BZ12" s="27"/>
      <c r="CA12" s="98"/>
      <c r="CB12" s="27"/>
      <c r="CC12" s="28"/>
      <c r="CD12" s="242" t="s">
        <v>107</v>
      </c>
      <c r="CE12" s="29">
        <f t="shared" ref="CE12:CH16" si="13">(BU12-BT12)*100</f>
        <v>0</v>
      </c>
      <c r="CF12" s="29">
        <f t="shared" si="13"/>
        <v>0</v>
      </c>
      <c r="CG12" s="29">
        <f t="shared" si="13"/>
        <v>0</v>
      </c>
      <c r="CH12" s="29">
        <f t="shared" si="13"/>
        <v>3.9345937659683194</v>
      </c>
      <c r="CI12" s="29"/>
      <c r="CJ12" s="29"/>
      <c r="CK12" s="99"/>
      <c r="CL12" s="29"/>
      <c r="CM12" s="560">
        <f t="shared" si="8"/>
        <v>0</v>
      </c>
      <c r="CN12" s="261"/>
      <c r="CO12" s="27"/>
      <c r="CP12" s="27">
        <f>Z12/P12</f>
        <v>0</v>
      </c>
      <c r="CQ12" s="27"/>
      <c r="CR12" s="27"/>
      <c r="CS12" s="98"/>
      <c r="CT12" s="27"/>
      <c r="CU12" s="28"/>
      <c r="CV12" s="267"/>
      <c r="CW12" s="27"/>
      <c r="CX12" s="28"/>
      <c r="CY12" s="267"/>
      <c r="CZ12" s="27"/>
      <c r="DA12" s="28"/>
      <c r="DB12" s="261"/>
      <c r="DC12" s="27"/>
      <c r="DD12" s="28"/>
      <c r="DE12" s="159"/>
      <c r="DF12" s="164"/>
      <c r="DG12" s="26"/>
      <c r="DH12" s="28"/>
      <c r="DI12" s="26"/>
      <c r="DJ12" s="171"/>
      <c r="DK12" s="626"/>
      <c r="DL12" s="165"/>
      <c r="DM12" s="165"/>
      <c r="DN12" s="630"/>
      <c r="DO12" s="187"/>
      <c r="DP12" s="165"/>
      <c r="DQ12" s="165"/>
      <c r="DR12" s="171"/>
      <c r="DS12" s="187"/>
      <c r="DT12" s="198"/>
      <c r="DU12" s="198"/>
      <c r="DV12" s="171"/>
    </row>
    <row r="13" spans="1:126" x14ac:dyDescent="0.25">
      <c r="A13" s="326">
        <v>15</v>
      </c>
      <c r="B13" s="21" t="s">
        <v>110</v>
      </c>
      <c r="C13" s="368">
        <v>3</v>
      </c>
      <c r="D13" s="23">
        <v>3</v>
      </c>
      <c r="E13" s="23">
        <v>3</v>
      </c>
      <c r="F13" s="23"/>
      <c r="G13" s="23"/>
      <c r="H13" s="23"/>
      <c r="I13" s="23"/>
      <c r="J13" s="24"/>
      <c r="K13" s="242"/>
      <c r="L13" s="23"/>
      <c r="M13" s="24"/>
      <c r="N13" s="242"/>
      <c r="O13" s="23"/>
      <c r="P13" s="23"/>
      <c r="Q13" s="23"/>
      <c r="R13" s="23"/>
      <c r="S13" s="23"/>
      <c r="T13" s="23"/>
      <c r="U13" s="24"/>
      <c r="V13" s="242">
        <v>0</v>
      </c>
      <c r="W13" s="23">
        <v>0</v>
      </c>
      <c r="X13" s="23">
        <v>0</v>
      </c>
      <c r="Y13" s="23">
        <v>0</v>
      </c>
      <c r="Z13" s="23">
        <v>0</v>
      </c>
      <c r="AA13" s="23"/>
      <c r="AB13" s="23"/>
      <c r="AC13" s="51"/>
      <c r="AD13" s="23"/>
      <c r="AE13" s="24"/>
      <c r="AF13" s="237"/>
      <c r="AG13" s="23"/>
      <c r="AH13" s="24"/>
      <c r="AI13" s="237"/>
      <c r="AJ13" s="23"/>
      <c r="AK13" s="24"/>
      <c r="AL13" s="246" t="s">
        <v>304</v>
      </c>
      <c r="AM13" s="50" t="s">
        <v>261</v>
      </c>
      <c r="AN13" s="50" t="s">
        <v>261</v>
      </c>
      <c r="AO13" s="50" t="s">
        <v>261</v>
      </c>
      <c r="AP13" s="50" t="s">
        <v>261</v>
      </c>
      <c r="AQ13" s="50"/>
      <c r="AR13" s="50"/>
      <c r="AS13" s="80"/>
      <c r="AT13" s="50"/>
      <c r="AU13" s="583"/>
      <c r="AV13" s="250">
        <v>6498.255559160164</v>
      </c>
      <c r="AW13" s="25">
        <v>9336.8848213726724</v>
      </c>
      <c r="AX13" s="25">
        <v>11193.732534248526</v>
      </c>
      <c r="AY13" s="25">
        <v>11098.400122936124</v>
      </c>
      <c r="AZ13" s="25">
        <v>11072.788430344734</v>
      </c>
      <c r="BA13" s="25"/>
      <c r="BB13" s="25"/>
      <c r="BC13" s="97"/>
      <c r="BD13" s="25"/>
      <c r="BE13" s="568"/>
      <c r="BF13" s="250">
        <v>899.25498431995265</v>
      </c>
      <c r="BG13" s="25">
        <v>607.56626314022117</v>
      </c>
      <c r="BH13" s="25">
        <v>1033.0049345194393</v>
      </c>
      <c r="BI13" s="25">
        <v>828.11139378831081</v>
      </c>
      <c r="BJ13" s="25">
        <v>1558.044632642956</v>
      </c>
      <c r="BK13" s="25"/>
      <c r="BL13" s="25"/>
      <c r="BM13" s="97"/>
      <c r="BN13" s="25"/>
      <c r="BO13" s="568"/>
      <c r="BP13" s="221"/>
      <c r="BQ13" s="25"/>
      <c r="BR13" s="568"/>
      <c r="BS13" s="616"/>
      <c r="BT13" s="261">
        <f t="shared" si="12"/>
        <v>0.13838405955769653</v>
      </c>
      <c r="BU13" s="27">
        <f t="shared" si="12"/>
        <v>6.5071624504724174E-2</v>
      </c>
      <c r="BV13" s="27">
        <f t="shared" si="12"/>
        <v>9.2284225244693013E-2</v>
      </c>
      <c r="BW13" s="27">
        <f t="shared" si="12"/>
        <v>7.4615384615384611E-2</v>
      </c>
      <c r="BX13" s="27">
        <f t="shared" si="12"/>
        <v>0.14070932922127988</v>
      </c>
      <c r="BY13" s="27"/>
      <c r="BZ13" s="27"/>
      <c r="CA13" s="98"/>
      <c r="CB13" s="27"/>
      <c r="CC13" s="28"/>
      <c r="CD13" s="242" t="s">
        <v>107</v>
      </c>
      <c r="CE13" s="29">
        <f t="shared" si="13"/>
        <v>-7.3312435052972358</v>
      </c>
      <c r="CF13" s="29">
        <f t="shared" si="13"/>
        <v>2.7212600739968842</v>
      </c>
      <c r="CG13" s="29">
        <f t="shared" si="13"/>
        <v>-1.7668840629308402</v>
      </c>
      <c r="CH13" s="29">
        <f t="shared" si="13"/>
        <v>6.6093944605895265</v>
      </c>
      <c r="CI13" s="29"/>
      <c r="CJ13" s="29"/>
      <c r="CK13" s="99"/>
      <c r="CL13" s="29"/>
      <c r="CM13" s="560">
        <f t="shared" si="8"/>
        <v>0</v>
      </c>
      <c r="CN13" s="261"/>
      <c r="CO13" s="27"/>
      <c r="CP13" s="27"/>
      <c r="CQ13" s="27"/>
      <c r="CR13" s="27"/>
      <c r="CS13" s="98"/>
      <c r="CT13" s="27"/>
      <c r="CU13" s="28"/>
      <c r="CV13" s="267"/>
      <c r="CW13" s="27"/>
      <c r="CX13" s="28"/>
      <c r="CY13" s="267"/>
      <c r="CZ13" s="27"/>
      <c r="DA13" s="28"/>
      <c r="DB13" s="261"/>
      <c r="DC13" s="27"/>
      <c r="DD13" s="28"/>
      <c r="DE13" s="159"/>
      <c r="DF13" s="164"/>
      <c r="DG13" s="26"/>
      <c r="DH13" s="28"/>
      <c r="DI13" s="26" t="s">
        <v>192</v>
      </c>
      <c r="DJ13" s="171"/>
      <c r="DK13" s="626"/>
      <c r="DL13" s="165"/>
      <c r="DM13" s="165"/>
      <c r="DN13" s="630"/>
      <c r="DO13" s="187"/>
      <c r="DP13" s="165"/>
      <c r="DQ13" s="165"/>
      <c r="DR13" s="171"/>
      <c r="DS13" s="187"/>
      <c r="DT13" s="198"/>
      <c r="DU13" s="198"/>
      <c r="DV13" s="171"/>
    </row>
    <row r="14" spans="1:126" x14ac:dyDescent="0.25">
      <c r="A14" s="326">
        <v>24</v>
      </c>
      <c r="B14" s="21" t="s">
        <v>222</v>
      </c>
      <c r="C14" s="368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4">
        <v>0</v>
      </c>
      <c r="K14" s="242">
        <v>4</v>
      </c>
      <c r="L14" s="23">
        <v>4</v>
      </c>
      <c r="M14" s="24">
        <v>4</v>
      </c>
      <c r="N14" s="242">
        <v>21</v>
      </c>
      <c r="O14" s="23">
        <v>15</v>
      </c>
      <c r="P14" s="23">
        <v>12</v>
      </c>
      <c r="Q14" s="23">
        <v>21</v>
      </c>
      <c r="R14" s="23">
        <v>19</v>
      </c>
      <c r="S14" s="23">
        <v>24</v>
      </c>
      <c r="T14" s="23">
        <v>35</v>
      </c>
      <c r="U14" s="24">
        <v>25</v>
      </c>
      <c r="V14" s="242">
        <v>2</v>
      </c>
      <c r="W14" s="23">
        <v>0</v>
      </c>
      <c r="X14" s="23">
        <v>0</v>
      </c>
      <c r="Y14" s="23">
        <v>0</v>
      </c>
      <c r="Z14" s="23">
        <v>0</v>
      </c>
      <c r="AA14" s="23">
        <v>0</v>
      </c>
      <c r="AB14" s="23">
        <v>0</v>
      </c>
      <c r="AC14" s="51">
        <v>0</v>
      </c>
      <c r="AD14" s="23">
        <v>0</v>
      </c>
      <c r="AE14" s="24">
        <v>0</v>
      </c>
      <c r="AF14" s="237">
        <v>0</v>
      </c>
      <c r="AG14" s="23">
        <v>0</v>
      </c>
      <c r="AH14" s="24">
        <v>0</v>
      </c>
      <c r="AI14" s="237">
        <v>2</v>
      </c>
      <c r="AJ14" s="23">
        <v>0</v>
      </c>
      <c r="AK14" s="24">
        <v>0</v>
      </c>
      <c r="AL14" s="246" t="s">
        <v>304</v>
      </c>
      <c r="AM14" s="50" t="s">
        <v>262</v>
      </c>
      <c r="AN14" s="50" t="s">
        <v>292</v>
      </c>
      <c r="AO14" s="50" t="s">
        <v>267</v>
      </c>
      <c r="AP14" s="50" t="s">
        <v>267</v>
      </c>
      <c r="AQ14" s="50" t="s">
        <v>267</v>
      </c>
      <c r="AR14" s="50" t="s">
        <v>267</v>
      </c>
      <c r="AS14" s="80" t="s">
        <v>267</v>
      </c>
      <c r="AT14" s="50" t="s">
        <v>353</v>
      </c>
      <c r="AU14" s="583" t="s">
        <v>379</v>
      </c>
      <c r="AV14" s="250">
        <v>12077.335928651517</v>
      </c>
      <c r="AW14" s="25">
        <v>16104.063152742443</v>
      </c>
      <c r="AX14" s="25">
        <v>16104.063152742443</v>
      </c>
      <c r="AY14" s="25">
        <v>24157.517600924297</v>
      </c>
      <c r="AZ14" s="25">
        <v>23605.443338398756</v>
      </c>
      <c r="BA14" s="25">
        <v>28537.117034052168</v>
      </c>
      <c r="BB14" s="25">
        <v>27114.245223419333</v>
      </c>
      <c r="BC14" s="97">
        <v>28606.84</v>
      </c>
      <c r="BD14" s="25">
        <v>24417</v>
      </c>
      <c r="BE14" s="568">
        <v>28900</v>
      </c>
      <c r="BF14" s="250">
        <v>2845.743621265673</v>
      </c>
      <c r="BG14" s="25">
        <v>3984.0410697719421</v>
      </c>
      <c r="BH14" s="25">
        <v>4268.6154318985091</v>
      </c>
      <c r="BI14" s="25">
        <v>4980.051337214928</v>
      </c>
      <c r="BJ14" s="25">
        <v>2404.6533599694935</v>
      </c>
      <c r="BK14" s="25">
        <v>4126.3282508352258</v>
      </c>
      <c r="BL14" s="25">
        <v>4610.1046664503901</v>
      </c>
      <c r="BM14" s="97">
        <v>3841.75</v>
      </c>
      <c r="BN14" s="25">
        <v>3620</v>
      </c>
      <c r="BO14" s="568">
        <v>3200</v>
      </c>
      <c r="BP14" s="221">
        <v>9675.5300000000007</v>
      </c>
      <c r="BQ14" s="25">
        <v>14220</v>
      </c>
      <c r="BR14" s="568">
        <v>16020</v>
      </c>
      <c r="BS14" s="616">
        <f t="shared" si="6"/>
        <v>0.12658227848101267</v>
      </c>
      <c r="BT14" s="261">
        <f t="shared" si="12"/>
        <v>0.23562676720075398</v>
      </c>
      <c r="BU14" s="27">
        <f t="shared" si="12"/>
        <v>0.24739353242622372</v>
      </c>
      <c r="BV14" s="27">
        <f t="shared" si="12"/>
        <v>0.26506449902809681</v>
      </c>
      <c r="BW14" s="27">
        <f t="shared" si="12"/>
        <v>0.20614913417363651</v>
      </c>
      <c r="BX14" s="27">
        <f t="shared" si="12"/>
        <v>0.10186859553948162</v>
      </c>
      <c r="BY14" s="27">
        <f t="shared" ref="BY14:CC16" si="14">BK14/BA14</f>
        <v>0.14459513362584764</v>
      </c>
      <c r="BZ14" s="27">
        <f t="shared" si="14"/>
        <v>0.17002518891687657</v>
      </c>
      <c r="CA14" s="98">
        <f t="shared" si="14"/>
        <v>0.13429480501865987</v>
      </c>
      <c r="CB14" s="27">
        <f t="shared" si="14"/>
        <v>0.14825736167424336</v>
      </c>
      <c r="CC14" s="28">
        <f t="shared" si="14"/>
        <v>0.11072664359861592</v>
      </c>
      <c r="CD14" s="272" t="s">
        <v>107</v>
      </c>
      <c r="CE14" s="29">
        <f t="shared" si="13"/>
        <v>1.1766765225469737</v>
      </c>
      <c r="CF14" s="29">
        <f t="shared" si="13"/>
        <v>1.7670966601873088</v>
      </c>
      <c r="CG14" s="29">
        <f t="shared" si="13"/>
        <v>-5.8915364854460304</v>
      </c>
      <c r="CH14" s="29">
        <f t="shared" si="13"/>
        <v>-10.428053863415489</v>
      </c>
      <c r="CI14" s="29">
        <f t="shared" ref="CI14:CL15" si="15">(BY14-BX14)*100</f>
        <v>4.2726538086366022</v>
      </c>
      <c r="CJ14" s="29">
        <f t="shared" si="15"/>
        <v>2.543005529102893</v>
      </c>
      <c r="CK14" s="99">
        <f t="shared" si="15"/>
        <v>-3.57303838982167</v>
      </c>
      <c r="CL14" s="29">
        <f t="shared" si="15"/>
        <v>1.3962556655583491</v>
      </c>
      <c r="CM14" s="560">
        <f t="shared" si="8"/>
        <v>-3.7530718075627441</v>
      </c>
      <c r="CN14" s="261">
        <f t="shared" ref="CN14:CT16" si="16">X14/N14</f>
        <v>0</v>
      </c>
      <c r="CO14" s="27">
        <f t="shared" si="16"/>
        <v>0</v>
      </c>
      <c r="CP14" s="27">
        <f t="shared" si="16"/>
        <v>0</v>
      </c>
      <c r="CQ14" s="27">
        <f t="shared" si="16"/>
        <v>0</v>
      </c>
      <c r="CR14" s="27">
        <f t="shared" si="16"/>
        <v>0</v>
      </c>
      <c r="CS14" s="98">
        <f t="shared" si="16"/>
        <v>0</v>
      </c>
      <c r="CT14" s="27">
        <f t="shared" si="16"/>
        <v>0</v>
      </c>
      <c r="CU14" s="28"/>
      <c r="CV14" s="267">
        <f t="shared" ref="CV14:CX18" si="17">AF14/S14</f>
        <v>0</v>
      </c>
      <c r="CW14" s="27">
        <f t="shared" si="17"/>
        <v>0</v>
      </c>
      <c r="CX14" s="28">
        <f t="shared" si="17"/>
        <v>0</v>
      </c>
      <c r="CY14" s="267">
        <f t="shared" ref="CY14:DA18" si="18">AI14/S14</f>
        <v>8.3333333333333329E-2</v>
      </c>
      <c r="CZ14" s="27">
        <f t="shared" si="18"/>
        <v>0</v>
      </c>
      <c r="DA14" s="28">
        <f t="shared" si="18"/>
        <v>0</v>
      </c>
      <c r="DB14" s="261">
        <f t="shared" ref="DB14:DD18" si="19">(AC14+AF14+AI14)/S14</f>
        <v>8.3333333333333329E-2</v>
      </c>
      <c r="DC14" s="27">
        <f t="shared" si="19"/>
        <v>0</v>
      </c>
      <c r="DD14" s="28">
        <f t="shared" si="19"/>
        <v>0</v>
      </c>
      <c r="DE14" s="159"/>
      <c r="DF14" s="164">
        <f>(U14-T14)/T14</f>
        <v>-0.2857142857142857</v>
      </c>
      <c r="DG14" s="26" t="s">
        <v>192</v>
      </c>
      <c r="DH14" s="28"/>
      <c r="DI14" s="26"/>
      <c r="DJ14" s="171" t="s">
        <v>192</v>
      </c>
      <c r="DK14" s="626" t="s">
        <v>192</v>
      </c>
      <c r="DL14" s="165"/>
      <c r="DM14" s="165" t="s">
        <v>192</v>
      </c>
      <c r="DN14" s="630"/>
      <c r="DO14" s="187" t="s">
        <v>192</v>
      </c>
      <c r="DP14" s="165"/>
      <c r="DQ14" s="165"/>
      <c r="DR14" s="171" t="s">
        <v>192</v>
      </c>
      <c r="DS14" s="187"/>
      <c r="DT14" s="198" t="s">
        <v>192</v>
      </c>
      <c r="DU14" s="198"/>
      <c r="DV14" s="171" t="s">
        <v>192</v>
      </c>
    </row>
    <row r="15" spans="1:126" x14ac:dyDescent="0.25">
      <c r="A15" s="326">
        <v>24</v>
      </c>
      <c r="B15" s="21" t="s">
        <v>223</v>
      </c>
      <c r="C15" s="368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4">
        <v>0</v>
      </c>
      <c r="K15" s="242">
        <v>2</v>
      </c>
      <c r="L15" s="23">
        <v>2</v>
      </c>
      <c r="M15" s="24">
        <v>9</v>
      </c>
      <c r="N15" s="242">
        <v>11</v>
      </c>
      <c r="O15" s="23">
        <v>11</v>
      </c>
      <c r="P15" s="23">
        <v>10</v>
      </c>
      <c r="Q15" s="23">
        <v>17</v>
      </c>
      <c r="R15" s="23">
        <v>6</v>
      </c>
      <c r="S15" s="23">
        <v>9</v>
      </c>
      <c r="T15" s="23">
        <v>18</v>
      </c>
      <c r="U15" s="24">
        <v>12</v>
      </c>
      <c r="V15" s="242">
        <v>0</v>
      </c>
      <c r="W15" s="23">
        <v>0</v>
      </c>
      <c r="X15" s="23">
        <v>0</v>
      </c>
      <c r="Y15" s="23">
        <v>0</v>
      </c>
      <c r="Z15" s="23">
        <v>0</v>
      </c>
      <c r="AA15" s="23">
        <v>0</v>
      </c>
      <c r="AB15" s="23">
        <v>0</v>
      </c>
      <c r="AC15" s="51">
        <v>0</v>
      </c>
      <c r="AD15" s="23">
        <v>0</v>
      </c>
      <c r="AE15" s="24">
        <v>0</v>
      </c>
      <c r="AF15" s="237">
        <v>2</v>
      </c>
      <c r="AG15" s="23">
        <v>0</v>
      </c>
      <c r="AH15" s="24">
        <v>0</v>
      </c>
      <c r="AI15" s="237">
        <v>2</v>
      </c>
      <c r="AJ15" s="23">
        <v>1</v>
      </c>
      <c r="AK15" s="24">
        <v>2</v>
      </c>
      <c r="AL15" s="246" t="s">
        <v>261</v>
      </c>
      <c r="AM15" s="50" t="s">
        <v>263</v>
      </c>
      <c r="AN15" s="50" t="s">
        <v>293</v>
      </c>
      <c r="AO15" s="50" t="s">
        <v>293</v>
      </c>
      <c r="AP15" s="50" t="s">
        <v>293</v>
      </c>
      <c r="AQ15" s="50" t="s">
        <v>268</v>
      </c>
      <c r="AR15" s="50" t="s">
        <v>268</v>
      </c>
      <c r="AS15" s="80" t="s">
        <v>268</v>
      </c>
      <c r="AT15" s="50" t="s">
        <v>323</v>
      </c>
      <c r="AU15" s="583">
        <v>57.56</v>
      </c>
      <c r="AV15" s="250">
        <v>5297.3517509860503</v>
      </c>
      <c r="AW15" s="25">
        <v>7613.7870586963081</v>
      </c>
      <c r="AX15" s="25">
        <v>10226.179703018195</v>
      </c>
      <c r="AY15" s="25">
        <v>10210.528113101234</v>
      </c>
      <c r="AZ15" s="25">
        <v>9964.3712898617541</v>
      </c>
      <c r="BA15" s="25">
        <v>10974.610275411067</v>
      </c>
      <c r="BB15" s="25">
        <v>10808.134273567026</v>
      </c>
      <c r="BC15" s="97">
        <v>10748.373657520448</v>
      </c>
      <c r="BD15" s="25">
        <v>10685</v>
      </c>
      <c r="BE15" s="568">
        <v>77630</v>
      </c>
      <c r="BF15" s="250">
        <v>216.27651521619114</v>
      </c>
      <c r="BG15" s="25">
        <v>470.97056931946889</v>
      </c>
      <c r="BH15" s="25">
        <v>701.47580264198837</v>
      </c>
      <c r="BI15" s="25">
        <v>456.74185121314054</v>
      </c>
      <c r="BJ15" s="25">
        <v>1923.7226879755949</v>
      </c>
      <c r="BK15" s="25">
        <v>3298.2168570469148</v>
      </c>
      <c r="BL15" s="25">
        <v>1540.9701709153619</v>
      </c>
      <c r="BM15" s="97">
        <v>618.9492376252839</v>
      </c>
      <c r="BN15" s="25">
        <v>1748</v>
      </c>
      <c r="BO15" s="568">
        <v>1300</v>
      </c>
      <c r="BP15" s="221">
        <v>3520.1848595056376</v>
      </c>
      <c r="BQ15" s="25">
        <v>4907</v>
      </c>
      <c r="BR15" s="568">
        <v>6841</v>
      </c>
      <c r="BS15" s="616">
        <f t="shared" si="6"/>
        <v>0.39413083350315875</v>
      </c>
      <c r="BT15" s="261">
        <f t="shared" si="12"/>
        <v>4.0827289820037603E-2</v>
      </c>
      <c r="BU15" s="27">
        <f t="shared" si="12"/>
        <v>6.1857596710895163E-2</v>
      </c>
      <c r="BV15" s="27">
        <f t="shared" si="12"/>
        <v>6.8596076248782528E-2</v>
      </c>
      <c r="BW15" s="27">
        <f t="shared" si="12"/>
        <v>4.4732441471571911E-2</v>
      </c>
      <c r="BX15" s="27">
        <f t="shared" si="12"/>
        <v>0.19306011709267457</v>
      </c>
      <c r="BY15" s="27">
        <f t="shared" si="14"/>
        <v>0.30053157007649423</v>
      </c>
      <c r="BZ15" s="27">
        <f t="shared" si="14"/>
        <v>0.14257503949447078</v>
      </c>
      <c r="CA15" s="98">
        <f t="shared" si="14"/>
        <v>5.7585385226370134E-2</v>
      </c>
      <c r="CB15" s="27">
        <f t="shared" si="14"/>
        <v>0.16359382311651849</v>
      </c>
      <c r="CC15" s="28">
        <f t="shared" si="14"/>
        <v>1.674610331057581E-2</v>
      </c>
      <c r="CD15" s="242" t="s">
        <v>107</v>
      </c>
      <c r="CE15" s="29">
        <f t="shared" si="13"/>
        <v>2.103030689085756</v>
      </c>
      <c r="CF15" s="29">
        <f t="shared" si="13"/>
        <v>0.67384795378873652</v>
      </c>
      <c r="CG15" s="29">
        <f t="shared" si="13"/>
        <v>-2.3863634777210616</v>
      </c>
      <c r="CH15" s="29">
        <f t="shared" si="13"/>
        <v>14.832767562110266</v>
      </c>
      <c r="CI15" s="29">
        <f t="shared" si="15"/>
        <v>10.747145298381966</v>
      </c>
      <c r="CJ15" s="29">
        <f t="shared" si="15"/>
        <v>-15.795653058202344</v>
      </c>
      <c r="CK15" s="99">
        <f t="shared" si="15"/>
        <v>-8.4989654268100647</v>
      </c>
      <c r="CL15" s="29">
        <f t="shared" si="15"/>
        <v>10.600843789014835</v>
      </c>
      <c r="CM15" s="560">
        <f t="shared" si="8"/>
        <v>-14.684771980594268</v>
      </c>
      <c r="CN15" s="261">
        <f t="shared" si="16"/>
        <v>0</v>
      </c>
      <c r="CO15" s="27">
        <f t="shared" si="16"/>
        <v>0</v>
      </c>
      <c r="CP15" s="27">
        <f t="shared" si="16"/>
        <v>0</v>
      </c>
      <c r="CQ15" s="27">
        <f t="shared" si="16"/>
        <v>0</v>
      </c>
      <c r="CR15" s="27">
        <f t="shared" si="16"/>
        <v>0</v>
      </c>
      <c r="CS15" s="98">
        <f t="shared" si="16"/>
        <v>0</v>
      </c>
      <c r="CT15" s="27">
        <f t="shared" si="16"/>
        <v>0</v>
      </c>
      <c r="CU15" s="28"/>
      <c r="CV15" s="267">
        <f t="shared" si="17"/>
        <v>0.22222222222222221</v>
      </c>
      <c r="CW15" s="27">
        <f t="shared" si="17"/>
        <v>0</v>
      </c>
      <c r="CX15" s="28">
        <f t="shared" si="17"/>
        <v>0</v>
      </c>
      <c r="CY15" s="267">
        <f t="shared" si="18"/>
        <v>0.22222222222222221</v>
      </c>
      <c r="CZ15" s="27">
        <f t="shared" si="18"/>
        <v>5.5555555555555552E-2</v>
      </c>
      <c r="DA15" s="28">
        <f t="shared" si="18"/>
        <v>0.16666666666666666</v>
      </c>
      <c r="DB15" s="261">
        <f t="shared" si="19"/>
        <v>0.44444444444444442</v>
      </c>
      <c r="DC15" s="27">
        <f t="shared" si="19"/>
        <v>5.5555555555555552E-2</v>
      </c>
      <c r="DD15" s="28">
        <f t="shared" si="19"/>
        <v>0.16666666666666666</v>
      </c>
      <c r="DE15" s="159"/>
      <c r="DF15" s="164">
        <f>(U15-T15)/T15</f>
        <v>-0.33333333333333331</v>
      </c>
      <c r="DG15" s="26"/>
      <c r="DH15" s="28" t="s">
        <v>192</v>
      </c>
      <c r="DI15" s="26"/>
      <c r="DJ15" s="171" t="s">
        <v>192</v>
      </c>
      <c r="DK15" s="626" t="s">
        <v>192</v>
      </c>
      <c r="DL15" s="165"/>
      <c r="DM15" s="165"/>
      <c r="DN15" s="630" t="s">
        <v>192</v>
      </c>
      <c r="DO15" s="187"/>
      <c r="DP15" s="165" t="s">
        <v>192</v>
      </c>
      <c r="DQ15" s="165"/>
      <c r="DR15" s="171" t="s">
        <v>192</v>
      </c>
      <c r="DS15" s="187"/>
      <c r="DT15" s="198" t="s">
        <v>192</v>
      </c>
      <c r="DU15" s="198"/>
      <c r="DV15" s="171" t="s">
        <v>192</v>
      </c>
    </row>
    <row r="16" spans="1:126" x14ac:dyDescent="0.25">
      <c r="A16" s="326">
        <v>25</v>
      </c>
      <c r="B16" s="21" t="s">
        <v>71</v>
      </c>
      <c r="C16" s="368">
        <v>0</v>
      </c>
      <c r="D16" s="23">
        <v>0</v>
      </c>
      <c r="E16" s="23">
        <v>0</v>
      </c>
      <c r="F16" s="23">
        <v>5</v>
      </c>
      <c r="G16" s="23">
        <v>5</v>
      </c>
      <c r="H16" s="23">
        <v>0</v>
      </c>
      <c r="I16" s="23">
        <v>0</v>
      </c>
      <c r="J16" s="24">
        <v>0</v>
      </c>
      <c r="K16" s="242">
        <v>5</v>
      </c>
      <c r="L16" s="23">
        <v>5</v>
      </c>
      <c r="M16" s="24">
        <v>5</v>
      </c>
      <c r="N16" s="242">
        <v>68</v>
      </c>
      <c r="O16" s="23">
        <v>72</v>
      </c>
      <c r="P16" s="23">
        <v>78</v>
      </c>
      <c r="Q16" s="23">
        <v>44</v>
      </c>
      <c r="R16" s="23">
        <v>37</v>
      </c>
      <c r="S16" s="23">
        <v>39</v>
      </c>
      <c r="T16" s="23">
        <v>41</v>
      </c>
      <c r="U16" s="24">
        <v>29</v>
      </c>
      <c r="V16" s="242">
        <v>5</v>
      </c>
      <c r="W16" s="23">
        <v>0</v>
      </c>
      <c r="X16" s="23">
        <v>0</v>
      </c>
      <c r="Y16" s="23">
        <v>1</v>
      </c>
      <c r="Z16" s="23">
        <v>1</v>
      </c>
      <c r="AA16" s="23">
        <v>1</v>
      </c>
      <c r="AB16" s="23">
        <v>8</v>
      </c>
      <c r="AC16" s="51">
        <v>0</v>
      </c>
      <c r="AD16" s="23">
        <v>0</v>
      </c>
      <c r="AE16" s="24">
        <v>0</v>
      </c>
      <c r="AF16" s="237">
        <v>2</v>
      </c>
      <c r="AG16" s="23">
        <v>27</v>
      </c>
      <c r="AH16" s="24">
        <v>8</v>
      </c>
      <c r="AI16" s="237">
        <v>9</v>
      </c>
      <c r="AJ16" s="23">
        <v>6</v>
      </c>
      <c r="AK16" s="24">
        <v>6</v>
      </c>
      <c r="AL16" s="246" t="s">
        <v>263</v>
      </c>
      <c r="AM16" s="50" t="s">
        <v>265</v>
      </c>
      <c r="AN16" s="50" t="s">
        <v>284</v>
      </c>
      <c r="AO16" s="50" t="s">
        <v>313</v>
      </c>
      <c r="AP16" s="50" t="s">
        <v>313</v>
      </c>
      <c r="AQ16" s="50" t="s">
        <v>313</v>
      </c>
      <c r="AR16" s="50">
        <v>59.063408859369041</v>
      </c>
      <c r="AS16" s="80">
        <v>59.063408859369041</v>
      </c>
      <c r="AT16" s="23">
        <v>59.06</v>
      </c>
      <c r="AU16" s="24">
        <v>59.06</v>
      </c>
      <c r="AV16" s="250">
        <v>48892.721156965526</v>
      </c>
      <c r="AW16" s="25">
        <v>45332.695886762172</v>
      </c>
      <c r="AX16" s="25">
        <v>51963.278524311187</v>
      </c>
      <c r="AY16" s="25">
        <v>64882.954564857348</v>
      </c>
      <c r="AZ16" s="25">
        <v>65665.53406070541</v>
      </c>
      <c r="BA16" s="25">
        <v>82219.224705607819</v>
      </c>
      <c r="BB16" s="25">
        <v>86201.842903569137</v>
      </c>
      <c r="BC16" s="97">
        <v>86702.693780911897</v>
      </c>
      <c r="BD16" s="25">
        <v>75906</v>
      </c>
      <c r="BE16" s="568">
        <v>74852</v>
      </c>
      <c r="BF16" s="250">
        <v>40531.926397686977</v>
      </c>
      <c r="BG16" s="25">
        <v>44878.799779170295</v>
      </c>
      <c r="BH16" s="25">
        <v>50664.196561203411</v>
      </c>
      <c r="BI16" s="25">
        <v>59238.422092076878</v>
      </c>
      <c r="BJ16" s="25">
        <v>66321.477965407146</v>
      </c>
      <c r="BK16" s="25">
        <v>21105.457567116864</v>
      </c>
      <c r="BL16" s="25">
        <v>14040.899027324831</v>
      </c>
      <c r="BM16" s="97">
        <v>6649.0799710872452</v>
      </c>
      <c r="BN16" s="25">
        <v>1224</v>
      </c>
      <c r="BO16" s="568">
        <v>1607</v>
      </c>
      <c r="BP16" s="221">
        <v>22040.284346702636</v>
      </c>
      <c r="BQ16" s="25">
        <v>20671</v>
      </c>
      <c r="BR16" s="568">
        <v>19746</v>
      </c>
      <c r="BS16" s="616">
        <f t="shared" si="6"/>
        <v>-4.4748681728024771E-2</v>
      </c>
      <c r="BT16" s="261">
        <f t="shared" si="12"/>
        <v>0.82899714801233915</v>
      </c>
      <c r="BU16" s="27">
        <f t="shared" si="12"/>
        <v>0.98998744507219072</v>
      </c>
      <c r="BV16" s="27">
        <f t="shared" si="12"/>
        <v>0.97500000000000009</v>
      </c>
      <c r="BW16" s="27">
        <f t="shared" si="12"/>
        <v>0.91300438596491218</v>
      </c>
      <c r="BX16" s="27">
        <f t="shared" si="12"/>
        <v>1.0099891657638136</v>
      </c>
      <c r="BY16" s="27">
        <f t="shared" si="14"/>
        <v>0.25669735566938945</v>
      </c>
      <c r="BZ16" s="27">
        <f t="shared" si="14"/>
        <v>0.16288397735338295</v>
      </c>
      <c r="CA16" s="98">
        <f t="shared" si="14"/>
        <v>7.6688274390744229E-2</v>
      </c>
      <c r="CB16" s="27">
        <f t="shared" si="14"/>
        <v>1.6125207493478778E-2</v>
      </c>
      <c r="CC16" s="28">
        <f t="shared" si="14"/>
        <v>2.146903222358788E-2</v>
      </c>
      <c r="CD16" s="242" t="s">
        <v>107</v>
      </c>
      <c r="CE16" s="29">
        <f t="shared" si="13"/>
        <v>16.099029705985156</v>
      </c>
      <c r="CF16" s="29">
        <f t="shared" si="13"/>
        <v>-1.498744507219063</v>
      </c>
      <c r="CG16" s="29">
        <f t="shared" si="13"/>
        <v>-6.1995614035087909</v>
      </c>
      <c r="CH16" s="29">
        <f t="shared" si="13"/>
        <v>9.698477979890141</v>
      </c>
      <c r="CI16" s="29"/>
      <c r="CJ16" s="29">
        <f>(BZ16-BY16)*100</f>
        <v>-9.3813378316006499</v>
      </c>
      <c r="CK16" s="99">
        <f>(CA16-BZ16)*100</f>
        <v>-8.6195702962638716</v>
      </c>
      <c r="CL16" s="29">
        <f>(CB16-CA16)*100</f>
        <v>-6.0563066897265454</v>
      </c>
      <c r="CM16" s="560">
        <f t="shared" si="8"/>
        <v>0.53438247301091024</v>
      </c>
      <c r="CN16" s="261">
        <f t="shared" si="16"/>
        <v>0</v>
      </c>
      <c r="CO16" s="27">
        <f t="shared" si="16"/>
        <v>1.3888888888888888E-2</v>
      </c>
      <c r="CP16" s="27">
        <f t="shared" si="16"/>
        <v>1.282051282051282E-2</v>
      </c>
      <c r="CQ16" s="27">
        <f t="shared" si="16"/>
        <v>2.2727272727272728E-2</v>
      </c>
      <c r="CR16" s="27">
        <f t="shared" si="16"/>
        <v>0.21621621621621623</v>
      </c>
      <c r="CS16" s="98">
        <f t="shared" si="16"/>
        <v>0</v>
      </c>
      <c r="CT16" s="27">
        <f t="shared" si="16"/>
        <v>0</v>
      </c>
      <c r="CU16" s="28">
        <f>AD16/U16</f>
        <v>0</v>
      </c>
      <c r="CV16" s="267">
        <f t="shared" si="17"/>
        <v>5.128205128205128E-2</v>
      </c>
      <c r="CW16" s="27">
        <f t="shared" si="17"/>
        <v>0.65853658536585369</v>
      </c>
      <c r="CX16" s="28">
        <f t="shared" si="17"/>
        <v>0.27586206896551724</v>
      </c>
      <c r="CY16" s="267">
        <f t="shared" si="18"/>
        <v>0.23076923076923078</v>
      </c>
      <c r="CZ16" s="27">
        <f t="shared" si="18"/>
        <v>0.14634146341463414</v>
      </c>
      <c r="DA16" s="28">
        <f t="shared" si="18"/>
        <v>0.20689655172413793</v>
      </c>
      <c r="DB16" s="261">
        <f t="shared" si="19"/>
        <v>0.28205128205128205</v>
      </c>
      <c r="DC16" s="27">
        <f t="shared" si="19"/>
        <v>0.80487804878048785</v>
      </c>
      <c r="DD16" s="28">
        <f t="shared" si="19"/>
        <v>0.48275862068965519</v>
      </c>
      <c r="DE16" s="159">
        <f>(AU16-AT16)/AT16</f>
        <v>0</v>
      </c>
      <c r="DF16" s="164">
        <f>(U16-T16)/T16</f>
        <v>-0.29268292682926828</v>
      </c>
      <c r="DG16" s="26"/>
      <c r="DH16" s="28" t="s">
        <v>192</v>
      </c>
      <c r="DI16" s="26"/>
      <c r="DJ16" s="171" t="s">
        <v>192</v>
      </c>
      <c r="DK16" s="626"/>
      <c r="DL16" s="165" t="s">
        <v>192</v>
      </c>
      <c r="DM16" s="165"/>
      <c r="DN16" s="630" t="s">
        <v>192</v>
      </c>
      <c r="DO16" s="187" t="s">
        <v>192</v>
      </c>
      <c r="DP16" s="165"/>
      <c r="DQ16" s="165" t="s">
        <v>192</v>
      </c>
      <c r="DR16" s="171"/>
      <c r="DS16" s="187"/>
      <c r="DT16" s="198"/>
      <c r="DU16" s="198"/>
      <c r="DV16" s="171"/>
    </row>
    <row r="17" spans="1:126" x14ac:dyDescent="0.25">
      <c r="A17" s="326">
        <v>25</v>
      </c>
      <c r="B17" s="21" t="s">
        <v>72</v>
      </c>
      <c r="C17" s="368">
        <v>0</v>
      </c>
      <c r="D17" s="23">
        <v>0</v>
      </c>
      <c r="E17" s="23">
        <v>0</v>
      </c>
      <c r="F17" s="23"/>
      <c r="G17" s="23">
        <v>0</v>
      </c>
      <c r="H17" s="23">
        <v>0</v>
      </c>
      <c r="I17" s="23">
        <v>0</v>
      </c>
      <c r="J17" s="24">
        <v>0</v>
      </c>
      <c r="K17" s="242">
        <v>4</v>
      </c>
      <c r="L17" s="23">
        <v>2</v>
      </c>
      <c r="M17" s="24">
        <v>2</v>
      </c>
      <c r="N17" s="242">
        <v>2</v>
      </c>
      <c r="O17" s="23">
        <v>4</v>
      </c>
      <c r="P17" s="23">
        <v>5</v>
      </c>
      <c r="Q17" s="23"/>
      <c r="R17" s="23">
        <v>7</v>
      </c>
      <c r="S17" s="23">
        <v>7</v>
      </c>
      <c r="T17" s="23">
        <v>11</v>
      </c>
      <c r="U17" s="24">
        <v>9</v>
      </c>
      <c r="V17" s="242">
        <v>0</v>
      </c>
      <c r="W17" s="23">
        <v>0</v>
      </c>
      <c r="X17" s="23">
        <v>0</v>
      </c>
      <c r="Y17" s="23">
        <v>0</v>
      </c>
      <c r="Z17" s="23">
        <v>0</v>
      </c>
      <c r="AA17" s="23"/>
      <c r="AB17" s="23">
        <v>0</v>
      </c>
      <c r="AC17" s="51">
        <v>0</v>
      </c>
      <c r="AD17" s="23">
        <v>0</v>
      </c>
      <c r="AE17" s="24">
        <v>0</v>
      </c>
      <c r="AF17" s="237">
        <v>0</v>
      </c>
      <c r="AG17" s="23">
        <v>0</v>
      </c>
      <c r="AH17" s="24">
        <v>0</v>
      </c>
      <c r="AI17" s="237">
        <v>2</v>
      </c>
      <c r="AJ17" s="23">
        <v>3</v>
      </c>
      <c r="AK17" s="24">
        <v>2</v>
      </c>
      <c r="AL17" s="246" t="s">
        <v>290</v>
      </c>
      <c r="AM17" s="50" t="s">
        <v>266</v>
      </c>
      <c r="AN17" s="50" t="s">
        <v>286</v>
      </c>
      <c r="AO17" s="50" t="s">
        <v>285</v>
      </c>
      <c r="AP17" s="50" t="s">
        <v>285</v>
      </c>
      <c r="AQ17" s="50"/>
      <c r="AR17" s="50" t="s">
        <v>302</v>
      </c>
      <c r="AS17" s="80" t="s">
        <v>302</v>
      </c>
      <c r="AT17" s="50" t="s">
        <v>302</v>
      </c>
      <c r="AU17" s="583" t="s">
        <v>378</v>
      </c>
      <c r="AV17" s="250">
        <v>3898.9817929323108</v>
      </c>
      <c r="AW17" s="25">
        <v>5405.418865003614</v>
      </c>
      <c r="AX17" s="25">
        <v>6495.4951878475367</v>
      </c>
      <c r="AY17" s="25">
        <v>7727.5598886745101</v>
      </c>
      <c r="AZ17" s="25">
        <v>7737.2638744230253</v>
      </c>
      <c r="BA17" s="25"/>
      <c r="BB17" s="25">
        <v>11761.472615409133</v>
      </c>
      <c r="BC17" s="97">
        <v>11501.997712022128</v>
      </c>
      <c r="BD17" s="25">
        <v>16334.59</v>
      </c>
      <c r="BE17" s="568">
        <v>15922.41</v>
      </c>
      <c r="BF17" s="250"/>
      <c r="BG17" s="25"/>
      <c r="BH17" s="25">
        <v>356.67127677133311</v>
      </c>
      <c r="BI17" s="25">
        <v>1095.3836346975829</v>
      </c>
      <c r="BJ17" s="25">
        <v>1698.2117347083968</v>
      </c>
      <c r="BK17" s="25"/>
      <c r="BL17" s="25">
        <v>1396.4490811093847</v>
      </c>
      <c r="BM17" s="97">
        <v>1857.9148667338263</v>
      </c>
      <c r="BN17" s="25">
        <v>6677.35</v>
      </c>
      <c r="BO17" s="568">
        <v>3245.46</v>
      </c>
      <c r="BP17" s="221">
        <v>7667.3439536485284</v>
      </c>
      <c r="BQ17" s="25">
        <v>10168.24</v>
      </c>
      <c r="BR17" s="568">
        <v>9618.23</v>
      </c>
      <c r="BS17" s="616">
        <f t="shared" si="6"/>
        <v>-5.4090973462467468E-2</v>
      </c>
      <c r="BT17" s="261">
        <f t="shared" si="12"/>
        <v>0</v>
      </c>
      <c r="BU17" s="27">
        <f t="shared" si="12"/>
        <v>0</v>
      </c>
      <c r="BV17" s="27">
        <f t="shared" si="12"/>
        <v>5.4910559773584569E-2</v>
      </c>
      <c r="BW17" s="27">
        <f t="shared" si="12"/>
        <v>0.14175026146390327</v>
      </c>
      <c r="BX17" s="27">
        <f t="shared" si="12"/>
        <v>0.21948478974875779</v>
      </c>
      <c r="BY17" s="27"/>
      <c r="BZ17" s="27">
        <f>BL17/BB17</f>
        <v>0.11873080240648147</v>
      </c>
      <c r="CA17" s="98">
        <f>BM17/BC17</f>
        <v>0.16152975450446272</v>
      </c>
      <c r="CB17" s="27">
        <f>BN17/BD17</f>
        <v>0.40878589545253358</v>
      </c>
      <c r="CC17" s="28">
        <f>BO17/BE17</f>
        <v>0.20382969663511993</v>
      </c>
      <c r="CD17" s="242" t="s">
        <v>107</v>
      </c>
      <c r="CE17" s="29"/>
      <c r="CF17" s="29"/>
      <c r="CG17" s="29">
        <f>(BW17-BV17)*100</f>
        <v>8.6839701690318698</v>
      </c>
      <c r="CH17" s="29">
        <f>(BX17-BW17)*100</f>
        <v>7.7734528284854525</v>
      </c>
      <c r="CI17" s="29"/>
      <c r="CJ17" s="29"/>
      <c r="CK17" s="99">
        <f>(CA17-BZ17)*100</f>
        <v>4.2798952097981253</v>
      </c>
      <c r="CL17" s="29">
        <f>(CB17-CA17)*100</f>
        <v>24.725614094807085</v>
      </c>
      <c r="CM17" s="560">
        <f t="shared" si="8"/>
        <v>-20.495619881741366</v>
      </c>
      <c r="CN17" s="261">
        <f>X17/N17</f>
        <v>0</v>
      </c>
      <c r="CO17" s="27">
        <f>Y17/O17</f>
        <v>0</v>
      </c>
      <c r="CP17" s="27">
        <f>Z17/P17</f>
        <v>0</v>
      </c>
      <c r="CQ17" s="27"/>
      <c r="CR17" s="27">
        <f>AB17/R17</f>
        <v>0</v>
      </c>
      <c r="CS17" s="98">
        <f>AC17/S17</f>
        <v>0</v>
      </c>
      <c r="CT17" s="27">
        <f>AD17/T17</f>
        <v>0</v>
      </c>
      <c r="CU17" s="28"/>
      <c r="CV17" s="267">
        <f t="shared" si="17"/>
        <v>0</v>
      </c>
      <c r="CW17" s="27">
        <f t="shared" si="17"/>
        <v>0</v>
      </c>
      <c r="CX17" s="28">
        <f t="shared" si="17"/>
        <v>0</v>
      </c>
      <c r="CY17" s="267">
        <f t="shared" si="18"/>
        <v>0.2857142857142857</v>
      </c>
      <c r="CZ17" s="27">
        <f t="shared" si="18"/>
        <v>0.27272727272727271</v>
      </c>
      <c r="DA17" s="28">
        <f t="shared" si="18"/>
        <v>0.22222222222222221</v>
      </c>
      <c r="DB17" s="261">
        <f t="shared" si="19"/>
        <v>0.2857142857142857</v>
      </c>
      <c r="DC17" s="27">
        <f t="shared" si="19"/>
        <v>0.27272727272727271</v>
      </c>
      <c r="DD17" s="28">
        <f t="shared" si="19"/>
        <v>0.22222222222222221</v>
      </c>
      <c r="DE17" s="159"/>
      <c r="DF17" s="164">
        <f>(U17-T17)/T17</f>
        <v>-0.18181818181818182</v>
      </c>
      <c r="DG17" s="26"/>
      <c r="DH17" s="28"/>
      <c r="DI17" s="26" t="s">
        <v>192</v>
      </c>
      <c r="DJ17" s="171"/>
      <c r="DK17" s="626" t="s">
        <v>192</v>
      </c>
      <c r="DL17" s="165"/>
      <c r="DM17" s="165"/>
      <c r="DN17" s="630" t="s">
        <v>192</v>
      </c>
      <c r="DO17" s="187" t="s">
        <v>192</v>
      </c>
      <c r="DP17" s="165"/>
      <c r="DQ17" s="165"/>
      <c r="DR17" s="171" t="s">
        <v>192</v>
      </c>
      <c r="DS17" s="187" t="s">
        <v>192</v>
      </c>
      <c r="DT17" s="198"/>
      <c r="DU17" s="198"/>
      <c r="DV17" s="171"/>
    </row>
    <row r="18" spans="1:126" x14ac:dyDescent="0.25">
      <c r="A18" s="326">
        <v>25</v>
      </c>
      <c r="B18" s="21" t="s">
        <v>111</v>
      </c>
      <c r="C18" s="368">
        <v>1</v>
      </c>
      <c r="D18" s="23">
        <v>1</v>
      </c>
      <c r="E18" s="23">
        <v>1</v>
      </c>
      <c r="F18" s="23"/>
      <c r="G18" s="23"/>
      <c r="H18" s="23">
        <v>0</v>
      </c>
      <c r="I18" s="23">
        <v>0</v>
      </c>
      <c r="J18" s="24">
        <v>0</v>
      </c>
      <c r="K18" s="242">
        <v>1</v>
      </c>
      <c r="L18" s="23">
        <v>1</v>
      </c>
      <c r="M18" s="24">
        <v>1</v>
      </c>
      <c r="N18" s="242"/>
      <c r="O18" s="23"/>
      <c r="P18" s="23"/>
      <c r="Q18" s="23"/>
      <c r="R18" s="23"/>
      <c r="S18" s="23">
        <v>6</v>
      </c>
      <c r="T18" s="23">
        <v>1</v>
      </c>
      <c r="U18" s="24">
        <v>1</v>
      </c>
      <c r="V18" s="242"/>
      <c r="W18" s="23"/>
      <c r="X18" s="23"/>
      <c r="Y18" s="23"/>
      <c r="Z18" s="23"/>
      <c r="AA18" s="23"/>
      <c r="AB18" s="23"/>
      <c r="AC18" s="51">
        <v>0</v>
      </c>
      <c r="AD18" s="23">
        <v>0</v>
      </c>
      <c r="AE18" s="24">
        <v>0</v>
      </c>
      <c r="AF18" s="237">
        <v>0</v>
      </c>
      <c r="AG18" s="23">
        <v>0</v>
      </c>
      <c r="AH18" s="24">
        <v>1</v>
      </c>
      <c r="AI18" s="237">
        <v>1</v>
      </c>
      <c r="AJ18" s="23">
        <v>0</v>
      </c>
      <c r="AK18" s="24">
        <v>1</v>
      </c>
      <c r="AL18" s="246" t="s">
        <v>274</v>
      </c>
      <c r="AM18" s="50" t="s">
        <v>268</v>
      </c>
      <c r="AN18" s="50" t="s">
        <v>268</v>
      </c>
      <c r="AO18" s="50" t="s">
        <v>272</v>
      </c>
      <c r="AP18" s="50" t="s">
        <v>272</v>
      </c>
      <c r="AQ18" s="50"/>
      <c r="AR18" s="80"/>
      <c r="AS18" s="80" t="s">
        <v>272</v>
      </c>
      <c r="AT18" s="50">
        <v>41.05</v>
      </c>
      <c r="AU18" s="583">
        <v>58.41</v>
      </c>
      <c r="AV18" s="250">
        <v>1743.5159731589461</v>
      </c>
      <c r="AW18" s="25">
        <v>2277.3490190721736</v>
      </c>
      <c r="AX18" s="25">
        <v>2815.5218240078316</v>
      </c>
      <c r="AY18" s="25">
        <v>2815.5218240078316</v>
      </c>
      <c r="AZ18" s="25">
        <v>3248.5870882920417</v>
      </c>
      <c r="BA18" s="25"/>
      <c r="BB18" s="97"/>
      <c r="BC18" s="97">
        <v>2660.1015361324066</v>
      </c>
      <c r="BD18" s="25">
        <v>2607.69</v>
      </c>
      <c r="BE18" s="568">
        <v>2454.83</v>
      </c>
      <c r="BF18" s="250"/>
      <c r="BG18" s="25"/>
      <c r="BH18" s="25"/>
      <c r="BI18" s="25"/>
      <c r="BJ18" s="25"/>
      <c r="BK18" s="25"/>
      <c r="BL18" s="25"/>
      <c r="BM18" s="97">
        <v>379.86408728464841</v>
      </c>
      <c r="BN18" s="25">
        <v>102.42</v>
      </c>
      <c r="BO18" s="568">
        <v>266.52</v>
      </c>
      <c r="BP18" s="221">
        <v>379.86408728464841</v>
      </c>
      <c r="BQ18" s="25">
        <v>102.42</v>
      </c>
      <c r="BR18" s="568">
        <v>266.52</v>
      </c>
      <c r="BS18" s="616">
        <f t="shared" si="6"/>
        <v>1.6022261277094314</v>
      </c>
      <c r="BT18" s="261">
        <f t="shared" si="12"/>
        <v>0</v>
      </c>
      <c r="BU18" s="27">
        <f t="shared" si="12"/>
        <v>0</v>
      </c>
      <c r="BV18" s="27">
        <f t="shared" si="12"/>
        <v>0</v>
      </c>
      <c r="BW18" s="27">
        <f t="shared" si="12"/>
        <v>0</v>
      </c>
      <c r="BX18" s="27">
        <f t="shared" si="12"/>
        <v>0</v>
      </c>
      <c r="BY18" s="27"/>
      <c r="BZ18" s="27"/>
      <c r="CA18" s="98">
        <f>BM18/BC18</f>
        <v>0.14280059694147729</v>
      </c>
      <c r="CB18" s="27">
        <f>BN18/BD18</f>
        <v>3.9276140952337127E-2</v>
      </c>
      <c r="CC18" s="28">
        <f>BO18/BE18</f>
        <v>0.10856963618661984</v>
      </c>
      <c r="CD18" s="242" t="s">
        <v>107</v>
      </c>
      <c r="CE18" s="29"/>
      <c r="CF18" s="29"/>
      <c r="CG18" s="29"/>
      <c r="CH18" s="29"/>
      <c r="CI18" s="29"/>
      <c r="CJ18" s="29"/>
      <c r="CK18" s="99"/>
      <c r="CL18" s="29">
        <f>(CB18-CA18)*100</f>
        <v>-10.352445598914017</v>
      </c>
      <c r="CM18" s="560">
        <f t="shared" si="8"/>
        <v>6.9293495234282716</v>
      </c>
      <c r="CN18" s="261"/>
      <c r="CO18" s="27"/>
      <c r="CP18" s="27"/>
      <c r="CQ18" s="27"/>
      <c r="CR18" s="27"/>
      <c r="CS18" s="98">
        <f>AC18/S18</f>
        <v>0</v>
      </c>
      <c r="CT18" s="27">
        <f>AD18/T18</f>
        <v>0</v>
      </c>
      <c r="CU18" s="28"/>
      <c r="CV18" s="267">
        <f t="shared" si="17"/>
        <v>0</v>
      </c>
      <c r="CW18" s="27">
        <f t="shared" si="17"/>
        <v>0</v>
      </c>
      <c r="CX18" s="28">
        <f t="shared" si="17"/>
        <v>1</v>
      </c>
      <c r="CY18" s="267">
        <f t="shared" si="18"/>
        <v>0.16666666666666666</v>
      </c>
      <c r="CZ18" s="27">
        <f t="shared" si="18"/>
        <v>0</v>
      </c>
      <c r="DA18" s="28">
        <f t="shared" si="18"/>
        <v>1</v>
      </c>
      <c r="DB18" s="261">
        <f t="shared" si="19"/>
        <v>0.16666666666666666</v>
      </c>
      <c r="DC18" s="27">
        <f t="shared" si="19"/>
        <v>0</v>
      </c>
      <c r="DD18" s="28">
        <f t="shared" si="19"/>
        <v>2</v>
      </c>
      <c r="DE18" s="159">
        <f>(AU18-AT18)/AT18</f>
        <v>0.42289890377588307</v>
      </c>
      <c r="DF18" s="164">
        <f>(U18-T18)/T18</f>
        <v>0</v>
      </c>
      <c r="DG18" s="26"/>
      <c r="DH18" s="28"/>
      <c r="DI18" s="26"/>
      <c r="DJ18" s="171"/>
      <c r="DK18" s="627" t="s">
        <v>192</v>
      </c>
      <c r="DL18" s="198"/>
      <c r="DM18" s="198" t="s">
        <v>192</v>
      </c>
      <c r="DN18" s="630"/>
      <c r="DO18" s="197"/>
      <c r="DP18" s="198" t="s">
        <v>192</v>
      </c>
      <c r="DQ18" s="198"/>
      <c r="DR18" s="171" t="s">
        <v>192</v>
      </c>
      <c r="DS18" s="197"/>
      <c r="DT18" s="198"/>
      <c r="DU18" s="198"/>
      <c r="DV18" s="171"/>
    </row>
    <row r="19" spans="1:126" x14ac:dyDescent="0.25">
      <c r="A19" s="326">
        <v>25</v>
      </c>
      <c r="B19" s="21" t="s">
        <v>112</v>
      </c>
      <c r="C19" s="368">
        <v>0</v>
      </c>
      <c r="D19" s="23">
        <v>0</v>
      </c>
      <c r="E19" s="23">
        <v>0</v>
      </c>
      <c r="F19" s="23"/>
      <c r="G19" s="23"/>
      <c r="H19" s="23">
        <v>0</v>
      </c>
      <c r="I19" s="23"/>
      <c r="J19" s="24"/>
      <c r="K19" s="242">
        <v>1</v>
      </c>
      <c r="L19" s="23"/>
      <c r="M19" s="24"/>
      <c r="N19" s="242">
        <v>10</v>
      </c>
      <c r="O19" s="23">
        <v>10</v>
      </c>
      <c r="P19" s="23">
        <v>8</v>
      </c>
      <c r="Q19" s="23"/>
      <c r="R19" s="23"/>
      <c r="S19" s="23">
        <v>0</v>
      </c>
      <c r="T19" s="23"/>
      <c r="U19" s="24"/>
      <c r="V19" s="242"/>
      <c r="W19" s="23"/>
      <c r="X19" s="23"/>
      <c r="Y19" s="23"/>
      <c r="Z19" s="23"/>
      <c r="AA19" s="23"/>
      <c r="AB19" s="23"/>
      <c r="AC19" s="51">
        <v>0</v>
      </c>
      <c r="AD19" s="23"/>
      <c r="AE19" s="24"/>
      <c r="AF19" s="237">
        <v>0</v>
      </c>
      <c r="AG19" s="23"/>
      <c r="AH19" s="24"/>
      <c r="AI19" s="237">
        <v>0</v>
      </c>
      <c r="AJ19" s="23"/>
      <c r="AK19" s="24"/>
      <c r="AL19" s="246" t="s">
        <v>269</v>
      </c>
      <c r="AM19" s="50" t="s">
        <v>269</v>
      </c>
      <c r="AN19" s="50" t="s">
        <v>272</v>
      </c>
      <c r="AO19" s="50" t="s">
        <v>272</v>
      </c>
      <c r="AP19" s="50" t="s">
        <v>272</v>
      </c>
      <c r="AQ19" s="50"/>
      <c r="AR19" s="50"/>
      <c r="AS19" s="80">
        <v>60.841998622660086</v>
      </c>
      <c r="AT19" s="50"/>
      <c r="AU19" s="583"/>
      <c r="AV19" s="250">
        <v>9796.515102361398</v>
      </c>
      <c r="AW19" s="25">
        <v>7622.0112577617656</v>
      </c>
      <c r="AX19" s="25">
        <v>7287.6506109811553</v>
      </c>
      <c r="AY19" s="25">
        <v>9598.8070642739658</v>
      </c>
      <c r="AZ19" s="25">
        <v>8983.7991815641344</v>
      </c>
      <c r="BA19" s="25"/>
      <c r="BB19" s="25"/>
      <c r="BC19" s="97">
        <v>2248.6070084973903</v>
      </c>
      <c r="BD19" s="25"/>
      <c r="BE19" s="568"/>
      <c r="BF19" s="250">
        <v>3534.7692955646239</v>
      </c>
      <c r="BG19" s="25">
        <v>488.07348848327553</v>
      </c>
      <c r="BH19" s="25"/>
      <c r="BI19" s="25">
        <v>424.21500162207383</v>
      </c>
      <c r="BJ19" s="25">
        <v>1153.4794907257215</v>
      </c>
      <c r="BK19" s="25"/>
      <c r="BL19" s="25"/>
      <c r="BM19" s="97">
        <v>95.332411312400041</v>
      </c>
      <c r="BN19" s="25"/>
      <c r="BO19" s="568"/>
      <c r="BP19" s="221">
        <v>2352.1067040028229</v>
      </c>
      <c r="BQ19" s="25"/>
      <c r="BR19" s="568"/>
      <c r="BS19" s="616"/>
      <c r="BT19" s="261">
        <f t="shared" si="12"/>
        <v>0.36081905234980821</v>
      </c>
      <c r="BU19" s="27">
        <f t="shared" si="12"/>
        <v>6.4034737286205512E-2</v>
      </c>
      <c r="BV19" s="27">
        <f t="shared" si="12"/>
        <v>0</v>
      </c>
      <c r="BW19" s="27">
        <f t="shared" si="12"/>
        <v>4.4194554467186863E-2</v>
      </c>
      <c r="BX19" s="27">
        <f t="shared" si="12"/>
        <v>0.12839551145497596</v>
      </c>
      <c r="BY19" s="27"/>
      <c r="BZ19" s="27"/>
      <c r="CA19" s="98">
        <f>BM19/BC19</f>
        <v>4.2396208386855913E-2</v>
      </c>
      <c r="CB19" s="27"/>
      <c r="CC19" s="28"/>
      <c r="CD19" s="242" t="s">
        <v>107</v>
      </c>
      <c r="CE19" s="29">
        <f>(BU19-BT19)*100</f>
        <v>-29.678431506360269</v>
      </c>
      <c r="CF19" s="29">
        <f>(BV19-BU19)*100</f>
        <v>-6.4034737286205514</v>
      </c>
      <c r="CG19" s="29">
        <f>(BW19-BV19)*100</f>
        <v>4.4194554467186862</v>
      </c>
      <c r="CH19" s="29">
        <f>(BX19-BW19)*100</f>
        <v>8.4200956987789102</v>
      </c>
      <c r="CI19" s="29"/>
      <c r="CJ19" s="29"/>
      <c r="CK19" s="99"/>
      <c r="CL19" s="29"/>
      <c r="CM19" s="560">
        <f t="shared" si="8"/>
        <v>0</v>
      </c>
      <c r="CN19" s="261">
        <f>X19/N19</f>
        <v>0</v>
      </c>
      <c r="CO19" s="27">
        <f>Y19/O19</f>
        <v>0</v>
      </c>
      <c r="CP19" s="27">
        <f>Z19/P19</f>
        <v>0</v>
      </c>
      <c r="CQ19" s="27"/>
      <c r="CR19" s="27"/>
      <c r="CS19" s="98"/>
      <c r="CT19" s="27"/>
      <c r="CU19" s="28"/>
      <c r="CV19" s="267"/>
      <c r="CW19" s="27"/>
      <c r="CX19" s="28"/>
      <c r="CY19" s="267"/>
      <c r="CZ19" s="27"/>
      <c r="DA19" s="28"/>
      <c r="DB19" s="261"/>
      <c r="DC19" s="27"/>
      <c r="DD19" s="28"/>
      <c r="DE19" s="159"/>
      <c r="DF19" s="164"/>
      <c r="DG19" s="26"/>
      <c r="DH19" s="28"/>
      <c r="DI19" s="26"/>
      <c r="DJ19" s="171"/>
      <c r="DK19" s="626"/>
      <c r="DL19" s="165" t="s">
        <v>192</v>
      </c>
      <c r="DM19" s="165"/>
      <c r="DN19" s="630" t="s">
        <v>192</v>
      </c>
      <c r="DO19" s="187"/>
      <c r="DP19" s="165"/>
      <c r="DQ19" s="165"/>
      <c r="DR19" s="171"/>
      <c r="DS19" s="187"/>
      <c r="DT19" s="198"/>
      <c r="DU19" s="198"/>
      <c r="DV19" s="171"/>
    </row>
    <row r="20" spans="1:126" x14ac:dyDescent="0.25">
      <c r="A20" s="326">
        <v>29</v>
      </c>
      <c r="B20" s="21" t="s">
        <v>144</v>
      </c>
      <c r="C20" s="368"/>
      <c r="D20" s="23"/>
      <c r="E20" s="23"/>
      <c r="F20" s="23">
        <v>3</v>
      </c>
      <c r="G20" s="23">
        <v>0</v>
      </c>
      <c r="H20" s="23">
        <v>0</v>
      </c>
      <c r="I20" s="23"/>
      <c r="J20" s="24"/>
      <c r="K20" s="242">
        <v>3</v>
      </c>
      <c r="L20" s="23"/>
      <c r="M20" s="24"/>
      <c r="N20" s="242"/>
      <c r="O20" s="23"/>
      <c r="P20" s="23"/>
      <c r="Q20" s="23">
        <v>13</v>
      </c>
      <c r="R20" s="23">
        <v>11</v>
      </c>
      <c r="S20" s="23">
        <v>8</v>
      </c>
      <c r="T20" s="23"/>
      <c r="U20" s="24"/>
      <c r="V20" s="242"/>
      <c r="W20" s="23"/>
      <c r="X20" s="23"/>
      <c r="Y20" s="23"/>
      <c r="Z20" s="23"/>
      <c r="AA20" s="23">
        <v>3</v>
      </c>
      <c r="AB20" s="23">
        <v>0</v>
      </c>
      <c r="AC20" s="51">
        <v>0</v>
      </c>
      <c r="AD20" s="23"/>
      <c r="AE20" s="24"/>
      <c r="AF20" s="237">
        <v>0</v>
      </c>
      <c r="AG20" s="23"/>
      <c r="AH20" s="24"/>
      <c r="AI20" s="237">
        <v>0</v>
      </c>
      <c r="AJ20" s="23"/>
      <c r="AK20" s="24"/>
      <c r="AL20" s="246"/>
      <c r="AM20" s="50"/>
      <c r="AN20" s="50"/>
      <c r="AO20" s="50"/>
      <c r="AP20" s="50"/>
      <c r="AQ20" s="50">
        <v>37.293470156686645</v>
      </c>
      <c r="AR20" s="50">
        <v>40.950250710013037</v>
      </c>
      <c r="AS20" s="80">
        <v>39.598522489911836</v>
      </c>
      <c r="AT20" s="50"/>
      <c r="AU20" s="583"/>
      <c r="AV20" s="250"/>
      <c r="AW20" s="25"/>
      <c r="AX20" s="25"/>
      <c r="AY20" s="25"/>
      <c r="AZ20" s="25"/>
      <c r="BA20" s="25">
        <v>30100.483207266894</v>
      </c>
      <c r="BB20" s="25">
        <v>29709.57763473173</v>
      </c>
      <c r="BC20" s="97">
        <v>33376.802067148164</v>
      </c>
      <c r="BD20" s="25"/>
      <c r="BE20" s="568"/>
      <c r="BF20" s="250"/>
      <c r="BG20" s="25"/>
      <c r="BH20" s="25"/>
      <c r="BI20" s="25"/>
      <c r="BJ20" s="25"/>
      <c r="BK20" s="25">
        <v>6792.9607685784376</v>
      </c>
      <c r="BL20" s="25">
        <v>2020.9617475142429</v>
      </c>
      <c r="BM20" s="97">
        <v>2213.3482450299089</v>
      </c>
      <c r="BN20" s="25"/>
      <c r="BO20" s="568"/>
      <c r="BP20" s="221">
        <v>6237.9269326867807</v>
      </c>
      <c r="BQ20" s="25"/>
      <c r="BR20" s="568"/>
      <c r="BS20" s="616"/>
      <c r="BT20" s="261"/>
      <c r="BU20" s="27"/>
      <c r="BV20" s="27"/>
      <c r="BW20" s="27"/>
      <c r="BX20" s="27"/>
      <c r="BY20" s="27">
        <v>0.22567613688468871</v>
      </c>
      <c r="BZ20" s="27">
        <v>6.8023913781650486E-2</v>
      </c>
      <c r="CA20" s="98">
        <v>6.631396982182558E-2</v>
      </c>
      <c r="CB20" s="27"/>
      <c r="CC20" s="28"/>
      <c r="CD20" s="242"/>
      <c r="CE20" s="29"/>
      <c r="CF20" s="29"/>
      <c r="CG20" s="29"/>
      <c r="CH20" s="29"/>
      <c r="CI20" s="29"/>
      <c r="CJ20" s="29">
        <v>-15.765222310303823</v>
      </c>
      <c r="CK20" s="99">
        <v>-0.17099439598249055</v>
      </c>
      <c r="CL20" s="29"/>
      <c r="CM20" s="560">
        <f t="shared" si="8"/>
        <v>0</v>
      </c>
      <c r="CN20" s="261"/>
      <c r="CO20" s="27"/>
      <c r="CP20" s="27"/>
      <c r="CQ20" s="27">
        <v>0.23076923076923078</v>
      </c>
      <c r="CR20" s="27">
        <v>0</v>
      </c>
      <c r="CS20" s="98">
        <v>0</v>
      </c>
      <c r="CT20" s="27"/>
      <c r="CU20" s="28"/>
      <c r="CV20" s="267">
        <v>0</v>
      </c>
      <c r="CW20" s="27"/>
      <c r="CX20" s="28"/>
      <c r="CY20" s="267">
        <v>0</v>
      </c>
      <c r="CZ20" s="27"/>
      <c r="DA20" s="28"/>
      <c r="DB20" s="261">
        <v>0</v>
      </c>
      <c r="DC20" s="27"/>
      <c r="DD20" s="28"/>
      <c r="DE20" s="159"/>
      <c r="DF20" s="164"/>
      <c r="DG20" s="26"/>
      <c r="DH20" s="28" t="s">
        <v>192</v>
      </c>
      <c r="DI20" s="26"/>
      <c r="DJ20" s="171" t="s">
        <v>192</v>
      </c>
      <c r="DK20" s="626"/>
      <c r="DL20" s="165" t="s">
        <v>192</v>
      </c>
      <c r="DM20" s="165"/>
      <c r="DN20" s="630" t="s">
        <v>192</v>
      </c>
      <c r="DO20" s="187"/>
      <c r="DP20" s="165"/>
      <c r="DQ20" s="165"/>
      <c r="DR20" s="171"/>
      <c r="DS20" s="187"/>
      <c r="DT20" s="198"/>
      <c r="DU20" s="198"/>
      <c r="DV20" s="171"/>
    </row>
    <row r="21" spans="1:126" s="18" customFormat="1" x14ac:dyDescent="0.25">
      <c r="A21" s="326">
        <v>29</v>
      </c>
      <c r="B21" s="21" t="s">
        <v>136</v>
      </c>
      <c r="C21" s="368">
        <v>0</v>
      </c>
      <c r="D21" s="23">
        <v>5</v>
      </c>
      <c r="E21" s="23">
        <v>5</v>
      </c>
      <c r="F21" s="23"/>
      <c r="G21" s="23"/>
      <c r="H21" s="23">
        <v>5</v>
      </c>
      <c r="I21" s="23"/>
      <c r="J21" s="24">
        <v>5</v>
      </c>
      <c r="K21" s="242">
        <v>0</v>
      </c>
      <c r="L21" s="23"/>
      <c r="M21" s="24">
        <v>0</v>
      </c>
      <c r="N21" s="242">
        <v>0</v>
      </c>
      <c r="O21" s="23">
        <v>16</v>
      </c>
      <c r="P21" s="23">
        <v>25</v>
      </c>
      <c r="Q21" s="23"/>
      <c r="R21" s="23"/>
      <c r="S21" s="23">
        <v>27</v>
      </c>
      <c r="T21" s="23"/>
      <c r="U21" s="24">
        <v>17</v>
      </c>
      <c r="V21" s="242">
        <v>0</v>
      </c>
      <c r="W21" s="23">
        <v>0</v>
      </c>
      <c r="X21" s="23">
        <v>0</v>
      </c>
      <c r="Y21" s="23">
        <v>0</v>
      </c>
      <c r="Z21" s="23">
        <v>0</v>
      </c>
      <c r="AA21" s="23"/>
      <c r="AB21" s="23"/>
      <c r="AC21" s="51">
        <v>0</v>
      </c>
      <c r="AD21" s="23"/>
      <c r="AE21" s="24">
        <v>6</v>
      </c>
      <c r="AF21" s="237">
        <v>0</v>
      </c>
      <c r="AG21" s="23"/>
      <c r="AH21" s="24">
        <v>0</v>
      </c>
      <c r="AI21" s="237">
        <v>2</v>
      </c>
      <c r="AJ21" s="23"/>
      <c r="AK21" s="24">
        <v>3</v>
      </c>
      <c r="AL21" s="246">
        <v>26.949192093385925</v>
      </c>
      <c r="AM21" s="50">
        <v>42.245064057688914</v>
      </c>
      <c r="AN21" s="50">
        <v>51.394129800058053</v>
      </c>
      <c r="AO21" s="50">
        <v>51.394129800058053</v>
      </c>
      <c r="AP21" s="50">
        <v>51.394129800058053</v>
      </c>
      <c r="AQ21" s="50"/>
      <c r="AR21" s="50"/>
      <c r="AS21" s="80">
        <v>53.073118536604795</v>
      </c>
      <c r="AT21" s="50"/>
      <c r="AU21" s="583">
        <v>57.9</v>
      </c>
      <c r="AV21" s="250"/>
      <c r="AW21" s="25"/>
      <c r="AX21" s="25"/>
      <c r="AY21" s="25">
        <v>57390.111610064829</v>
      </c>
      <c r="AZ21" s="25">
        <v>66372.701350589923</v>
      </c>
      <c r="BA21" s="25"/>
      <c r="BB21" s="25"/>
      <c r="BC21" s="97">
        <v>66491.070056516473</v>
      </c>
      <c r="BD21" s="25"/>
      <c r="BE21" s="568">
        <v>60181.02</v>
      </c>
      <c r="BF21" s="250"/>
      <c r="BG21" s="25"/>
      <c r="BH21" s="25"/>
      <c r="BI21" s="25">
        <v>4500.5435370316618</v>
      </c>
      <c r="BJ21" s="25">
        <v>10644.50401534425</v>
      </c>
      <c r="BK21" s="25"/>
      <c r="BL21" s="25"/>
      <c r="BM21" s="97">
        <v>8047.2364983693897</v>
      </c>
      <c r="BN21" s="25"/>
      <c r="BO21" s="568">
        <v>7221.72</v>
      </c>
      <c r="BP21" s="221">
        <v>26612.910569660959</v>
      </c>
      <c r="BQ21" s="25"/>
      <c r="BR21" s="568">
        <v>22928.560000000001</v>
      </c>
      <c r="BS21" s="616"/>
      <c r="BT21" s="261"/>
      <c r="BU21" s="27"/>
      <c r="BV21" s="27"/>
      <c r="BW21" s="27">
        <v>7.8420191401795014E-2</v>
      </c>
      <c r="BX21" s="27">
        <v>0.16037472935022618</v>
      </c>
      <c r="BY21" s="27"/>
      <c r="BZ21" s="27"/>
      <c r="CA21" s="98">
        <v>0.12102732730168655</v>
      </c>
      <c r="CB21" s="27"/>
      <c r="CC21" s="28">
        <f>BO21/BE21</f>
        <v>0.11999996012031701</v>
      </c>
      <c r="CD21" s="242"/>
      <c r="CE21" s="29"/>
      <c r="CF21" s="29"/>
      <c r="CG21" s="29"/>
      <c r="CH21" s="29">
        <v>8.1954537948431163</v>
      </c>
      <c r="CI21" s="29"/>
      <c r="CJ21" s="29"/>
      <c r="CK21" s="99"/>
      <c r="CL21" s="29"/>
      <c r="CM21" s="560">
        <f t="shared" si="8"/>
        <v>11.999996012031701</v>
      </c>
      <c r="CN21" s="261"/>
      <c r="CO21" s="27">
        <v>0</v>
      </c>
      <c r="CP21" s="27">
        <v>0</v>
      </c>
      <c r="CQ21" s="27"/>
      <c r="CR21" s="27"/>
      <c r="CS21" s="98">
        <v>0</v>
      </c>
      <c r="CT21" s="27"/>
      <c r="CU21" s="28"/>
      <c r="CV21" s="267">
        <v>0</v>
      </c>
      <c r="CW21" s="27"/>
      <c r="CX21" s="28">
        <f>AH21/U21</f>
        <v>0</v>
      </c>
      <c r="CY21" s="267">
        <v>7.407407407407407E-2</v>
      </c>
      <c r="CZ21" s="27"/>
      <c r="DA21" s="28">
        <f>AK21/U21</f>
        <v>0.17647058823529413</v>
      </c>
      <c r="DB21" s="261">
        <v>7.407407407407407E-2</v>
      </c>
      <c r="DC21" s="27"/>
      <c r="DD21" s="28">
        <f>(AE21+AH21+AK21)/U21</f>
        <v>0.52941176470588236</v>
      </c>
      <c r="DE21" s="159"/>
      <c r="DF21" s="164"/>
      <c r="DG21" s="26"/>
      <c r="DH21" s="28"/>
      <c r="DI21" s="26"/>
      <c r="DJ21" s="177"/>
      <c r="DK21" s="628"/>
      <c r="DL21" s="23" t="s">
        <v>192</v>
      </c>
      <c r="DM21" s="23"/>
      <c r="DN21" s="555" t="s">
        <v>192</v>
      </c>
      <c r="DO21" s="193"/>
      <c r="DP21" s="23"/>
      <c r="DQ21" s="23"/>
      <c r="DR21" s="24"/>
      <c r="DS21" s="193"/>
      <c r="DT21" s="23" t="s">
        <v>192</v>
      </c>
      <c r="DU21" s="23"/>
      <c r="DV21" s="24" t="s">
        <v>192</v>
      </c>
    </row>
    <row r="22" spans="1:126" x14ac:dyDescent="0.25">
      <c r="A22" s="326">
        <v>33</v>
      </c>
      <c r="B22" s="21" t="s">
        <v>164</v>
      </c>
      <c r="C22" s="368">
        <v>8</v>
      </c>
      <c r="D22" s="23">
        <v>8</v>
      </c>
      <c r="E22" s="23">
        <v>7</v>
      </c>
      <c r="F22" s="23">
        <v>7</v>
      </c>
      <c r="G22" s="23">
        <v>7</v>
      </c>
      <c r="H22" s="23">
        <v>0</v>
      </c>
      <c r="I22" s="23">
        <v>1</v>
      </c>
      <c r="J22" s="24"/>
      <c r="K22" s="242">
        <v>6</v>
      </c>
      <c r="L22" s="23">
        <v>6</v>
      </c>
      <c r="M22" s="24"/>
      <c r="N22" s="242">
        <v>10</v>
      </c>
      <c r="O22" s="23">
        <v>16</v>
      </c>
      <c r="P22" s="23">
        <v>21</v>
      </c>
      <c r="Q22" s="23">
        <v>19</v>
      </c>
      <c r="R22" s="23">
        <v>15</v>
      </c>
      <c r="S22" s="23">
        <v>17</v>
      </c>
      <c r="T22" s="23">
        <v>15</v>
      </c>
      <c r="U22" s="24"/>
      <c r="V22" s="242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1</v>
      </c>
      <c r="AB22" s="23">
        <v>3</v>
      </c>
      <c r="AC22" s="51">
        <v>4</v>
      </c>
      <c r="AD22" s="23">
        <v>3</v>
      </c>
      <c r="AE22" s="24"/>
      <c r="AF22" s="237">
        <v>1</v>
      </c>
      <c r="AG22" s="23">
        <v>1</v>
      </c>
      <c r="AH22" s="24"/>
      <c r="AI22" s="237">
        <v>5</v>
      </c>
      <c r="AJ22" s="23">
        <v>8</v>
      </c>
      <c r="AK22" s="24"/>
      <c r="AL22" s="246">
        <v>0</v>
      </c>
      <c r="AM22" s="50"/>
      <c r="AN22" s="50" t="s">
        <v>278</v>
      </c>
      <c r="AO22" s="50" t="s">
        <v>268</v>
      </c>
      <c r="AP22" s="50" t="s">
        <v>268</v>
      </c>
      <c r="AQ22" s="50" t="s">
        <v>268</v>
      </c>
      <c r="AR22" s="23" t="s">
        <v>284</v>
      </c>
      <c r="AS22" s="51" t="s">
        <v>284</v>
      </c>
      <c r="AT22" s="23" t="s">
        <v>284</v>
      </c>
      <c r="AU22" s="24"/>
      <c r="AV22" s="250">
        <v>6718.800689808254</v>
      </c>
      <c r="AW22" s="25">
        <v>12771.69737224034</v>
      </c>
      <c r="AX22" s="25">
        <v>11176.658072520931</v>
      </c>
      <c r="AY22" s="25">
        <v>18552.825538841556</v>
      </c>
      <c r="AZ22" s="25">
        <v>19302.678983045062</v>
      </c>
      <c r="BA22" s="25">
        <v>19486.229446616697</v>
      </c>
      <c r="BB22" s="25">
        <v>19197.38646905823</v>
      </c>
      <c r="BC22" s="97">
        <v>11999.248723683988</v>
      </c>
      <c r="BD22" s="25">
        <v>12232</v>
      </c>
      <c r="BE22" s="568"/>
      <c r="BF22" s="250">
        <v>984.6272929579228</v>
      </c>
      <c r="BG22" s="25">
        <v>848.03159913717059</v>
      </c>
      <c r="BH22" s="25">
        <v>2202.6055628596309</v>
      </c>
      <c r="BI22" s="25">
        <v>5305.8889818498474</v>
      </c>
      <c r="BJ22" s="25">
        <v>4864.7987205536683</v>
      </c>
      <c r="BK22" s="25">
        <v>6559.4390470173767</v>
      </c>
      <c r="BL22" s="25">
        <v>3376.6740086852096</v>
      </c>
      <c r="BM22" s="97">
        <v>3865.8573371807788</v>
      </c>
      <c r="BN22" s="25">
        <v>1121</v>
      </c>
      <c r="BO22" s="568"/>
      <c r="BP22" s="221">
        <v>23914.149606433657</v>
      </c>
      <c r="BQ22" s="25">
        <v>25277</v>
      </c>
      <c r="BR22" s="568"/>
      <c r="BS22" s="616"/>
      <c r="BT22" s="261">
        <f t="shared" ref="BT22:CB22" si="20">BF22/AV22</f>
        <v>0.14654807285048707</v>
      </c>
      <c r="BU22" s="27">
        <f t="shared" si="20"/>
        <v>6.6399286987522288E-2</v>
      </c>
      <c r="BV22" s="27">
        <f t="shared" si="20"/>
        <v>0.19707192870782939</v>
      </c>
      <c r="BW22" s="27">
        <f t="shared" si="20"/>
        <v>0.28598818927831887</v>
      </c>
      <c r="BX22" s="27">
        <f t="shared" si="20"/>
        <v>0.25202712664012972</v>
      </c>
      <c r="BY22" s="27">
        <f t="shared" si="20"/>
        <v>0.33661920408908363</v>
      </c>
      <c r="BZ22" s="27">
        <f t="shared" si="20"/>
        <v>0.17589238067002669</v>
      </c>
      <c r="CA22" s="98">
        <f t="shared" si="20"/>
        <v>0.32217494829908738</v>
      </c>
      <c r="CB22" s="27">
        <f t="shared" si="20"/>
        <v>9.1644865925441465E-2</v>
      </c>
      <c r="CC22" s="28"/>
      <c r="CD22" s="242" t="s">
        <v>107</v>
      </c>
      <c r="CE22" s="29">
        <f t="shared" ref="CE22:CL22" si="21">(BU22-BT22)*100</f>
        <v>-8.0148785862964775</v>
      </c>
      <c r="CF22" s="29">
        <f t="shared" si="21"/>
        <v>13.067264172030709</v>
      </c>
      <c r="CG22" s="29">
        <f t="shared" si="21"/>
        <v>8.8916260570489491</v>
      </c>
      <c r="CH22" s="29">
        <f t="shared" si="21"/>
        <v>-3.3961062638189157</v>
      </c>
      <c r="CI22" s="29">
        <f t="shared" si="21"/>
        <v>8.4592077448953908</v>
      </c>
      <c r="CJ22" s="29">
        <f t="shared" si="21"/>
        <v>-16.072682341905693</v>
      </c>
      <c r="CK22" s="99">
        <f t="shared" si="21"/>
        <v>14.628256762906069</v>
      </c>
      <c r="CL22" s="29">
        <f t="shared" si="21"/>
        <v>-23.05300823736459</v>
      </c>
      <c r="CM22" s="560">
        <f t="shared" si="8"/>
        <v>-9.1644865925441472</v>
      </c>
      <c r="CN22" s="261">
        <f t="shared" ref="CN22:CT22" si="22">X22/N22</f>
        <v>0</v>
      </c>
      <c r="CO22" s="27">
        <f t="shared" si="22"/>
        <v>0</v>
      </c>
      <c r="CP22" s="27">
        <f t="shared" si="22"/>
        <v>0</v>
      </c>
      <c r="CQ22" s="27">
        <f t="shared" si="22"/>
        <v>5.2631578947368418E-2</v>
      </c>
      <c r="CR22" s="27">
        <f t="shared" si="22"/>
        <v>0.2</v>
      </c>
      <c r="CS22" s="98">
        <f t="shared" si="22"/>
        <v>0.23529411764705882</v>
      </c>
      <c r="CT22" s="27">
        <f t="shared" si="22"/>
        <v>0.2</v>
      </c>
      <c r="CU22" s="28"/>
      <c r="CV22" s="267">
        <f>AF22/S22</f>
        <v>5.8823529411764705E-2</v>
      </c>
      <c r="CW22" s="27">
        <f>AG22/T22</f>
        <v>6.6666666666666666E-2</v>
      </c>
      <c r="CX22" s="28"/>
      <c r="CY22" s="267">
        <f>AI22/S22</f>
        <v>0.29411764705882354</v>
      </c>
      <c r="CZ22" s="27">
        <f>AJ22/T22</f>
        <v>0.53333333333333333</v>
      </c>
      <c r="DA22" s="28"/>
      <c r="DB22" s="261">
        <f>(AC22+AF22+AI22)/S22</f>
        <v>0.58823529411764708</v>
      </c>
      <c r="DC22" s="27">
        <f>(AD22+AG22+AJ22)/T22</f>
        <v>0.8</v>
      </c>
      <c r="DD22" s="28"/>
      <c r="DE22" s="159"/>
      <c r="DF22" s="164"/>
      <c r="DG22" s="26"/>
      <c r="DH22" s="28" t="s">
        <v>192</v>
      </c>
      <c r="DI22" s="26"/>
      <c r="DJ22" s="171" t="s">
        <v>192</v>
      </c>
      <c r="DK22" s="626"/>
      <c r="DL22" s="165" t="s">
        <v>192</v>
      </c>
      <c r="DM22" s="165"/>
      <c r="DN22" s="630" t="s">
        <v>192</v>
      </c>
      <c r="DO22" s="187"/>
      <c r="DP22" s="165" t="s">
        <v>192</v>
      </c>
      <c r="DQ22" s="165"/>
      <c r="DR22" s="171" t="s">
        <v>192</v>
      </c>
      <c r="DS22" s="187"/>
      <c r="DT22" s="198"/>
      <c r="DU22" s="198"/>
      <c r="DV22" s="171"/>
    </row>
    <row r="23" spans="1:126" x14ac:dyDescent="0.25">
      <c r="A23" s="326">
        <v>33</v>
      </c>
      <c r="B23" s="21" t="s">
        <v>74</v>
      </c>
      <c r="C23" s="368">
        <v>0</v>
      </c>
      <c r="D23" s="23">
        <v>0</v>
      </c>
      <c r="E23" s="23">
        <v>0</v>
      </c>
      <c r="F23" s="23">
        <v>1</v>
      </c>
      <c r="G23" s="23">
        <v>1</v>
      </c>
      <c r="H23" s="23"/>
      <c r="I23" s="23"/>
      <c r="J23" s="24">
        <v>0</v>
      </c>
      <c r="K23" s="242"/>
      <c r="L23" s="23"/>
      <c r="M23" s="24">
        <v>1</v>
      </c>
      <c r="N23" s="242">
        <v>6</v>
      </c>
      <c r="O23" s="23">
        <v>8</v>
      </c>
      <c r="P23" s="23">
        <v>10</v>
      </c>
      <c r="Q23" s="23">
        <v>10</v>
      </c>
      <c r="R23" s="23">
        <v>10</v>
      </c>
      <c r="S23" s="23"/>
      <c r="T23" s="23"/>
      <c r="U23" s="24">
        <v>12</v>
      </c>
      <c r="V23" s="242">
        <v>0</v>
      </c>
      <c r="W23" s="23">
        <v>0</v>
      </c>
      <c r="X23" s="23">
        <v>0</v>
      </c>
      <c r="Y23" s="23">
        <v>0</v>
      </c>
      <c r="Z23" s="23">
        <v>2</v>
      </c>
      <c r="AA23" s="23">
        <v>1</v>
      </c>
      <c r="AB23" s="23">
        <v>1</v>
      </c>
      <c r="AC23" s="51"/>
      <c r="AD23" s="23"/>
      <c r="AE23" s="24">
        <v>1</v>
      </c>
      <c r="AF23" s="237"/>
      <c r="AG23" s="23"/>
      <c r="AH23" s="24">
        <v>0</v>
      </c>
      <c r="AI23" s="237"/>
      <c r="AJ23" s="23"/>
      <c r="AK23" s="24">
        <v>4</v>
      </c>
      <c r="AL23" s="246" t="s">
        <v>271</v>
      </c>
      <c r="AM23" s="50" t="s">
        <v>271</v>
      </c>
      <c r="AN23" s="50" t="s">
        <v>271</v>
      </c>
      <c r="AO23" s="50" t="s">
        <v>263</v>
      </c>
      <c r="AP23" s="50" t="s">
        <v>263</v>
      </c>
      <c r="AQ23" s="50" t="s">
        <v>263</v>
      </c>
      <c r="AR23" s="23" t="s">
        <v>263</v>
      </c>
      <c r="AS23" s="51"/>
      <c r="AT23" s="23"/>
      <c r="AU23" s="24" t="s">
        <v>401</v>
      </c>
      <c r="AV23" s="250">
        <v>1821.9304386429219</v>
      </c>
      <c r="AW23" s="25">
        <v>2097.5976232349276</v>
      </c>
      <c r="AX23" s="25">
        <v>2670.7730747121532</v>
      </c>
      <c r="AY23" s="25">
        <v>3242.8102287408724</v>
      </c>
      <c r="AZ23" s="25">
        <v>3082.0114854212557</v>
      </c>
      <c r="BA23" s="25">
        <v>3659.6120682295486</v>
      </c>
      <c r="BB23" s="25">
        <v>3628.3231171137331</v>
      </c>
      <c r="BC23" s="97"/>
      <c r="BD23" s="25"/>
      <c r="BE23" s="568"/>
      <c r="BF23" s="250">
        <v>753.06913449553508</v>
      </c>
      <c r="BG23" s="25">
        <v>390.03762073067315</v>
      </c>
      <c r="BH23" s="25">
        <v>655.36052725937816</v>
      </c>
      <c r="BI23" s="25">
        <v>1111.3055702585643</v>
      </c>
      <c r="BJ23" s="25">
        <v>1096.7353629176839</v>
      </c>
      <c r="BK23" s="25">
        <v>1043.4488136094844</v>
      </c>
      <c r="BL23" s="25">
        <v>1242.1670906824663</v>
      </c>
      <c r="BM23" s="97"/>
      <c r="BN23" s="25"/>
      <c r="BO23" s="568"/>
      <c r="BP23" s="221"/>
      <c r="BQ23" s="25"/>
      <c r="BR23" s="568"/>
      <c r="BS23" s="616"/>
      <c r="BT23" s="261">
        <f t="shared" ref="BT23:BZ24" si="23">BF23/AV23</f>
        <v>0.4133358324352186</v>
      </c>
      <c r="BU23" s="27">
        <f t="shared" si="23"/>
        <v>0.1859449192782526</v>
      </c>
      <c r="BV23" s="27">
        <f t="shared" si="23"/>
        <v>0.24538233272776672</v>
      </c>
      <c r="BW23" s="27">
        <f t="shared" si="23"/>
        <v>0.3426983054417172</v>
      </c>
      <c r="BX23" s="27">
        <f t="shared" si="23"/>
        <v>0.35585051129936979</v>
      </c>
      <c r="BY23" s="27">
        <f t="shared" si="23"/>
        <v>0.28512552537140506</v>
      </c>
      <c r="BZ23" s="27">
        <f t="shared" si="23"/>
        <v>0.34235294117647058</v>
      </c>
      <c r="CA23" s="98"/>
      <c r="CB23" s="27"/>
      <c r="CC23" s="28"/>
      <c r="CD23" s="242" t="s">
        <v>107</v>
      </c>
      <c r="CE23" s="29">
        <f t="shared" ref="CE23:CJ24" si="24">(BU23-BT23)*100</f>
        <v>-22.739091315696598</v>
      </c>
      <c r="CF23" s="29">
        <f t="shared" si="24"/>
        <v>5.9437413449514116</v>
      </c>
      <c r="CG23" s="29">
        <f t="shared" si="24"/>
        <v>9.7315972713950476</v>
      </c>
      <c r="CH23" s="29">
        <f t="shared" si="24"/>
        <v>1.3152205857652588</v>
      </c>
      <c r="CI23" s="29">
        <f t="shared" si="24"/>
        <v>-7.0724985927964727</v>
      </c>
      <c r="CJ23" s="29">
        <f t="shared" si="24"/>
        <v>5.7227415805065522</v>
      </c>
      <c r="CK23" s="99"/>
      <c r="CL23" s="29"/>
      <c r="CM23" s="560">
        <f t="shared" si="8"/>
        <v>0</v>
      </c>
      <c r="CN23" s="261">
        <f>X23/N23</f>
        <v>0</v>
      </c>
      <c r="CO23" s="27">
        <f>Y23/O23</f>
        <v>0</v>
      </c>
      <c r="CP23" s="27">
        <f>Z23/P23</f>
        <v>0.2</v>
      </c>
      <c r="CQ23" s="27">
        <f>AA23/Q23</f>
        <v>0.1</v>
      </c>
      <c r="CR23" s="27">
        <f>AB23/R23</f>
        <v>0.1</v>
      </c>
      <c r="CS23" s="98"/>
      <c r="CT23" s="27"/>
      <c r="CU23" s="28"/>
      <c r="CV23" s="267"/>
      <c r="CW23" s="27"/>
      <c r="CX23" s="28">
        <f>AH23/U23</f>
        <v>0</v>
      </c>
      <c r="CY23" s="267"/>
      <c r="CZ23" s="27"/>
      <c r="DA23" s="28">
        <f>AK23/U23</f>
        <v>0.33333333333333331</v>
      </c>
      <c r="DB23" s="261"/>
      <c r="DC23" s="27"/>
      <c r="DD23" s="28">
        <f>(AE23+AH23+AK23)/U23</f>
        <v>0.41666666666666669</v>
      </c>
      <c r="DE23" s="159"/>
      <c r="DF23" s="164"/>
      <c r="DG23" s="26"/>
      <c r="DH23" s="28" t="s">
        <v>192</v>
      </c>
      <c r="DI23" s="26"/>
      <c r="DJ23" s="171" t="s">
        <v>192</v>
      </c>
      <c r="DK23" s="626"/>
      <c r="DL23" s="165"/>
      <c r="DM23" s="165"/>
      <c r="DN23" s="630"/>
      <c r="DO23" s="187"/>
      <c r="DP23" s="165"/>
      <c r="DQ23" s="165"/>
      <c r="DR23" s="171"/>
      <c r="DS23" s="187"/>
      <c r="DT23" s="198" t="s">
        <v>402</v>
      </c>
      <c r="DU23" s="198"/>
      <c r="DV23" s="171"/>
    </row>
    <row r="24" spans="1:126" x14ac:dyDescent="0.25">
      <c r="A24" s="326">
        <v>33</v>
      </c>
      <c r="B24" s="21" t="s">
        <v>75</v>
      </c>
      <c r="C24" s="368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4">
        <v>0</v>
      </c>
      <c r="K24" s="242">
        <v>1</v>
      </c>
      <c r="L24" s="23">
        <v>1</v>
      </c>
      <c r="M24" s="24">
        <v>3</v>
      </c>
      <c r="N24" s="242">
        <v>0</v>
      </c>
      <c r="O24" s="23">
        <v>1</v>
      </c>
      <c r="P24" s="23">
        <v>2</v>
      </c>
      <c r="Q24" s="23">
        <v>2</v>
      </c>
      <c r="R24" s="23">
        <v>2</v>
      </c>
      <c r="S24" s="23">
        <v>2</v>
      </c>
      <c r="T24" s="23">
        <v>2</v>
      </c>
      <c r="U24" s="24">
        <v>1</v>
      </c>
      <c r="V24" s="242">
        <v>0</v>
      </c>
      <c r="W24" s="23">
        <v>0</v>
      </c>
      <c r="X24" s="23">
        <v>0</v>
      </c>
      <c r="Y24" s="23">
        <v>0</v>
      </c>
      <c r="Z24" s="23">
        <v>0</v>
      </c>
      <c r="AA24" s="23">
        <v>0</v>
      </c>
      <c r="AB24" s="23">
        <v>0</v>
      </c>
      <c r="AC24" s="51">
        <v>0</v>
      </c>
      <c r="AD24" s="23">
        <v>0</v>
      </c>
      <c r="AE24" s="24">
        <v>0</v>
      </c>
      <c r="AF24" s="237">
        <v>0</v>
      </c>
      <c r="AG24" s="23">
        <v>0</v>
      </c>
      <c r="AH24" s="24">
        <v>0</v>
      </c>
      <c r="AI24" s="237">
        <v>2</v>
      </c>
      <c r="AJ24" s="23">
        <v>2</v>
      </c>
      <c r="AK24" s="24">
        <v>0</v>
      </c>
      <c r="AL24" s="246" t="s">
        <v>261</v>
      </c>
      <c r="AM24" s="50" t="s">
        <v>272</v>
      </c>
      <c r="AN24" s="50" t="s">
        <v>272</v>
      </c>
      <c r="AO24" s="50" t="s">
        <v>272</v>
      </c>
      <c r="AP24" s="50" t="s">
        <v>321</v>
      </c>
      <c r="AQ24" s="50" t="s">
        <v>321</v>
      </c>
      <c r="AR24" s="23" t="s">
        <v>321</v>
      </c>
      <c r="AS24" s="51" t="s">
        <v>321</v>
      </c>
      <c r="AT24" s="23" t="s">
        <v>272</v>
      </c>
      <c r="AU24" s="24"/>
      <c r="AV24" s="250">
        <v>793.96247033312272</v>
      </c>
      <c r="AW24" s="25">
        <v>1610.6908896363709</v>
      </c>
      <c r="AX24" s="25">
        <v>1737.3264807826934</v>
      </c>
      <c r="AY24" s="25">
        <v>1737.3264807826934</v>
      </c>
      <c r="AZ24" s="25">
        <v>1592.193556098144</v>
      </c>
      <c r="BA24" s="25">
        <v>1549.3224284437765</v>
      </c>
      <c r="BB24" s="25">
        <v>1589.3478124768783</v>
      </c>
      <c r="BC24" s="97">
        <v>1217.978269901708</v>
      </c>
      <c r="BD24" s="25">
        <v>1424</v>
      </c>
      <c r="BE24" s="568">
        <v>1383.79</v>
      </c>
      <c r="BF24" s="250">
        <v>0</v>
      </c>
      <c r="BG24" s="25">
        <v>0</v>
      </c>
      <c r="BH24" s="25">
        <v>0</v>
      </c>
      <c r="BI24" s="25">
        <v>108.13825760809557</v>
      </c>
      <c r="BJ24" s="25">
        <v>710.01303350578542</v>
      </c>
      <c r="BK24" s="25">
        <v>536.42267260857932</v>
      </c>
      <c r="BL24" s="25">
        <v>499.42800553212561</v>
      </c>
      <c r="BM24" s="97">
        <v>186.39620719290158</v>
      </c>
      <c r="BN24" s="25">
        <v>72</v>
      </c>
      <c r="BO24" s="568">
        <v>0</v>
      </c>
      <c r="BP24" s="221">
        <v>1565.1589916961202</v>
      </c>
      <c r="BQ24" s="25">
        <v>1280</v>
      </c>
      <c r="BR24" s="568">
        <v>524.64</v>
      </c>
      <c r="BS24" s="616">
        <f t="shared" si="6"/>
        <v>-0.59012500000000001</v>
      </c>
      <c r="BT24" s="261">
        <f t="shared" si="23"/>
        <v>0</v>
      </c>
      <c r="BU24" s="27">
        <f t="shared" si="23"/>
        <v>0</v>
      </c>
      <c r="BV24" s="27">
        <f t="shared" si="23"/>
        <v>0</v>
      </c>
      <c r="BW24" s="27">
        <f t="shared" si="23"/>
        <v>6.2244062244062245E-2</v>
      </c>
      <c r="BX24" s="27">
        <f t="shared" si="23"/>
        <v>0.44593386952636282</v>
      </c>
      <c r="BY24" s="27">
        <f t="shared" si="23"/>
        <v>0.34623049583513182</v>
      </c>
      <c r="BZ24" s="27">
        <f t="shared" si="23"/>
        <v>0.31423455684870188</v>
      </c>
      <c r="CA24" s="98">
        <f t="shared" ref="CA24:CC25" si="25">BM24/BC24</f>
        <v>0.1530373831775701</v>
      </c>
      <c r="CB24" s="27">
        <f t="shared" si="25"/>
        <v>5.0561797752808987E-2</v>
      </c>
      <c r="CC24" s="28">
        <f t="shared" si="25"/>
        <v>0</v>
      </c>
      <c r="CD24" s="242" t="s">
        <v>107</v>
      </c>
      <c r="CE24" s="29">
        <f t="shared" si="24"/>
        <v>0</v>
      </c>
      <c r="CF24" s="29">
        <f t="shared" si="24"/>
        <v>0</v>
      </c>
      <c r="CG24" s="29">
        <f t="shared" si="24"/>
        <v>6.2244062244062244</v>
      </c>
      <c r="CH24" s="29">
        <f t="shared" si="24"/>
        <v>38.368980728230056</v>
      </c>
      <c r="CI24" s="29">
        <f t="shared" si="24"/>
        <v>-9.9703373691231008</v>
      </c>
      <c r="CJ24" s="29">
        <f t="shared" si="24"/>
        <v>-3.1995938986429939</v>
      </c>
      <c r="CK24" s="99">
        <f>(CA24-BZ24)*100</f>
        <v>-16.119717367113179</v>
      </c>
      <c r="CL24" s="29">
        <f>(CB24-CA24)*100</f>
        <v>-10.247558542476112</v>
      </c>
      <c r="CM24" s="560">
        <f t="shared" si="8"/>
        <v>-5.0561797752808983</v>
      </c>
      <c r="CN24" s="261"/>
      <c r="CO24" s="27">
        <f t="shared" ref="CO24:CT24" si="26">Y24/O24</f>
        <v>0</v>
      </c>
      <c r="CP24" s="27">
        <f t="shared" si="26"/>
        <v>0</v>
      </c>
      <c r="CQ24" s="27">
        <f t="shared" si="26"/>
        <v>0</v>
      </c>
      <c r="CR24" s="27">
        <f t="shared" si="26"/>
        <v>0</v>
      </c>
      <c r="CS24" s="98">
        <f t="shared" si="26"/>
        <v>0</v>
      </c>
      <c r="CT24" s="27">
        <f t="shared" si="26"/>
        <v>0</v>
      </c>
      <c r="CU24" s="28"/>
      <c r="CV24" s="267">
        <f t="shared" ref="CV24:CW27" si="27">AF24/S24</f>
        <v>0</v>
      </c>
      <c r="CW24" s="27">
        <f t="shared" si="27"/>
        <v>0</v>
      </c>
      <c r="CX24" s="28">
        <f>AH24/U24</f>
        <v>0</v>
      </c>
      <c r="CY24" s="267">
        <f t="shared" ref="CY24:CZ27" si="28">AI24/S24</f>
        <v>1</v>
      </c>
      <c r="CZ24" s="27">
        <f t="shared" si="28"/>
        <v>1</v>
      </c>
      <c r="DA24" s="28">
        <f>AK24/U24</f>
        <v>0</v>
      </c>
      <c r="DB24" s="261">
        <f t="shared" ref="DB24:DC27" si="29">(AC24+AF24+AI24)/S24</f>
        <v>1</v>
      </c>
      <c r="DC24" s="27">
        <f t="shared" si="29"/>
        <v>1</v>
      </c>
      <c r="DD24" s="28">
        <f>(AE24+AH24+AK24)/U24</f>
        <v>0</v>
      </c>
      <c r="DE24" s="159"/>
      <c r="DF24" s="164">
        <f>(U24-T24)/T24</f>
        <v>-0.5</v>
      </c>
      <c r="DG24" s="26"/>
      <c r="DH24" s="28" t="s">
        <v>192</v>
      </c>
      <c r="DI24" s="26" t="s">
        <v>192</v>
      </c>
      <c r="DJ24" s="171"/>
      <c r="DK24" s="626"/>
      <c r="DL24" s="165" t="s">
        <v>192</v>
      </c>
      <c r="DM24" s="165"/>
      <c r="DN24" s="630" t="s">
        <v>192</v>
      </c>
      <c r="DO24" s="187"/>
      <c r="DP24" s="165" t="s">
        <v>192</v>
      </c>
      <c r="DQ24" s="165"/>
      <c r="DR24" s="171" t="s">
        <v>192</v>
      </c>
      <c r="DS24" s="187"/>
      <c r="DT24" s="198" t="s">
        <v>192</v>
      </c>
      <c r="DU24" s="198"/>
      <c r="DV24" s="171" t="s">
        <v>192</v>
      </c>
    </row>
    <row r="25" spans="1:126" x14ac:dyDescent="0.25">
      <c r="A25" s="326">
        <v>33</v>
      </c>
      <c r="B25" s="21" t="s">
        <v>195</v>
      </c>
      <c r="C25" s="368"/>
      <c r="D25" s="23"/>
      <c r="E25" s="23"/>
      <c r="F25" s="23"/>
      <c r="G25" s="23"/>
      <c r="H25" s="23">
        <v>1</v>
      </c>
      <c r="I25" s="23">
        <v>1</v>
      </c>
      <c r="J25" s="24">
        <v>1</v>
      </c>
      <c r="K25" s="242">
        <v>0</v>
      </c>
      <c r="L25" s="23">
        <v>1</v>
      </c>
      <c r="M25" s="24">
        <v>1</v>
      </c>
      <c r="N25" s="242"/>
      <c r="O25" s="23"/>
      <c r="P25" s="23"/>
      <c r="Q25" s="23"/>
      <c r="R25" s="23"/>
      <c r="S25" s="23">
        <v>12</v>
      </c>
      <c r="T25" s="23">
        <v>9</v>
      </c>
      <c r="U25" s="24">
        <v>12</v>
      </c>
      <c r="V25" s="242"/>
      <c r="W25" s="23"/>
      <c r="X25" s="23"/>
      <c r="Y25" s="23"/>
      <c r="Z25" s="23"/>
      <c r="AA25" s="23"/>
      <c r="AB25" s="23"/>
      <c r="AC25" s="51">
        <v>4</v>
      </c>
      <c r="AD25" s="23">
        <v>1</v>
      </c>
      <c r="AE25" s="24">
        <v>1</v>
      </c>
      <c r="AF25" s="237">
        <v>0</v>
      </c>
      <c r="AG25" s="23">
        <v>0</v>
      </c>
      <c r="AH25" s="24">
        <v>0</v>
      </c>
      <c r="AI25" s="237">
        <v>2</v>
      </c>
      <c r="AJ25" s="23">
        <v>1</v>
      </c>
      <c r="AK25" s="24">
        <v>1</v>
      </c>
      <c r="AL25" s="246"/>
      <c r="AM25" s="50"/>
      <c r="AN25" s="50"/>
      <c r="AO25" s="50"/>
      <c r="AP25" s="50"/>
      <c r="AQ25" s="50"/>
      <c r="AR25" s="23"/>
      <c r="AS25" s="51" t="s">
        <v>268</v>
      </c>
      <c r="AT25" s="23" t="s">
        <v>268</v>
      </c>
      <c r="AU25" s="24" t="s">
        <v>403</v>
      </c>
      <c r="AV25" s="250"/>
      <c r="AW25" s="25"/>
      <c r="AX25" s="25"/>
      <c r="AY25" s="25"/>
      <c r="AZ25" s="25"/>
      <c r="BA25" s="25"/>
      <c r="BB25" s="25"/>
      <c r="BC25" s="97">
        <v>8084.2880803182679</v>
      </c>
      <c r="BD25" s="25">
        <v>8286.5400000000009</v>
      </c>
      <c r="BE25" s="568">
        <v>9156.41</v>
      </c>
      <c r="BF25" s="250"/>
      <c r="BG25" s="25"/>
      <c r="BH25" s="25"/>
      <c r="BI25" s="25"/>
      <c r="BJ25" s="25"/>
      <c r="BK25" s="25"/>
      <c r="BL25" s="25"/>
      <c r="BM25" s="97">
        <v>1604.6863705955004</v>
      </c>
      <c r="BN25" s="25">
        <v>1224.3599999999999</v>
      </c>
      <c r="BO25" s="568">
        <v>1567.33</v>
      </c>
      <c r="BP25" s="221">
        <v>3206.3277955162466</v>
      </c>
      <c r="BQ25" s="25">
        <v>2858.47</v>
      </c>
      <c r="BR25" s="568">
        <v>4243.63</v>
      </c>
      <c r="BS25" s="616">
        <f t="shared" si="6"/>
        <v>0.48458091216629889</v>
      </c>
      <c r="BT25" s="261"/>
      <c r="BU25" s="27"/>
      <c r="BV25" s="27"/>
      <c r="BW25" s="27"/>
      <c r="BX25" s="27"/>
      <c r="BY25" s="27"/>
      <c r="BZ25" s="27"/>
      <c r="CA25" s="98">
        <f t="shared" si="25"/>
        <v>0.19849445673543167</v>
      </c>
      <c r="CB25" s="27">
        <f t="shared" si="25"/>
        <v>0.14775286186997225</v>
      </c>
      <c r="CC25" s="28">
        <f t="shared" si="25"/>
        <v>0.17117298155062954</v>
      </c>
      <c r="CD25" s="242"/>
      <c r="CE25" s="29"/>
      <c r="CF25" s="29"/>
      <c r="CG25" s="29"/>
      <c r="CH25" s="29"/>
      <c r="CI25" s="29"/>
      <c r="CJ25" s="29"/>
      <c r="CK25" s="99"/>
      <c r="CL25" s="29">
        <f>(CB25-CA25)*100</f>
        <v>-5.074159486545943</v>
      </c>
      <c r="CM25" s="560">
        <f t="shared" si="8"/>
        <v>2.3420119680657296</v>
      </c>
      <c r="CN25" s="261"/>
      <c r="CO25" s="27"/>
      <c r="CP25" s="27"/>
      <c r="CQ25" s="27"/>
      <c r="CR25" s="27"/>
      <c r="CS25" s="98">
        <f t="shared" ref="CS25:CT27" si="30">AC25/S25</f>
        <v>0.33333333333333331</v>
      </c>
      <c r="CT25" s="27">
        <f t="shared" si="30"/>
        <v>0.1111111111111111</v>
      </c>
      <c r="CU25" s="28">
        <f>AD25/U25</f>
        <v>8.3333333333333329E-2</v>
      </c>
      <c r="CV25" s="267">
        <f t="shared" si="27"/>
        <v>0</v>
      </c>
      <c r="CW25" s="27">
        <f t="shared" si="27"/>
        <v>0</v>
      </c>
      <c r="CX25" s="28">
        <f>AH25/U25</f>
        <v>0</v>
      </c>
      <c r="CY25" s="267">
        <f t="shared" si="28"/>
        <v>0.16666666666666666</v>
      </c>
      <c r="CZ25" s="27">
        <f t="shared" si="28"/>
        <v>0.1111111111111111</v>
      </c>
      <c r="DA25" s="28">
        <f>AK25/U25</f>
        <v>8.3333333333333329E-2</v>
      </c>
      <c r="DB25" s="261">
        <f t="shared" si="29"/>
        <v>0.5</v>
      </c>
      <c r="DC25" s="27">
        <f t="shared" si="29"/>
        <v>0.22222222222222221</v>
      </c>
      <c r="DD25" s="28">
        <f>(AE25+AH25+AK25)/U25</f>
        <v>0.16666666666666666</v>
      </c>
      <c r="DE25" s="159"/>
      <c r="DF25" s="164">
        <f>(U25-T25)/T25</f>
        <v>0.33333333333333331</v>
      </c>
      <c r="DG25" s="26"/>
      <c r="DH25" s="28"/>
      <c r="DI25" s="26"/>
      <c r="DJ25" s="171"/>
      <c r="DK25" s="626"/>
      <c r="DL25" s="165" t="s">
        <v>192</v>
      </c>
      <c r="DM25" s="165"/>
      <c r="DN25" s="630" t="s">
        <v>192</v>
      </c>
      <c r="DO25" s="187"/>
      <c r="DP25" s="165" t="s">
        <v>192</v>
      </c>
      <c r="DQ25" s="165"/>
      <c r="DR25" s="171" t="s">
        <v>192</v>
      </c>
      <c r="DS25" s="187"/>
      <c r="DT25" s="198" t="s">
        <v>192</v>
      </c>
      <c r="DU25" s="198"/>
      <c r="DV25" s="171" t="s">
        <v>192</v>
      </c>
    </row>
    <row r="26" spans="1:126" x14ac:dyDescent="0.25">
      <c r="A26" s="326">
        <v>33</v>
      </c>
      <c r="B26" s="21" t="s">
        <v>76</v>
      </c>
      <c r="C26" s="368">
        <v>3</v>
      </c>
      <c r="D26" s="23">
        <v>3</v>
      </c>
      <c r="E26" s="23">
        <v>3</v>
      </c>
      <c r="F26" s="23"/>
      <c r="G26" s="23">
        <v>0</v>
      </c>
      <c r="H26" s="23">
        <v>0</v>
      </c>
      <c r="I26" s="23">
        <v>0</v>
      </c>
      <c r="J26" s="24">
        <v>0</v>
      </c>
      <c r="K26" s="242">
        <v>3</v>
      </c>
      <c r="L26" s="23">
        <v>3</v>
      </c>
      <c r="M26" s="24">
        <v>3</v>
      </c>
      <c r="N26" s="242">
        <v>17</v>
      </c>
      <c r="O26" s="23">
        <v>19</v>
      </c>
      <c r="P26" s="23">
        <v>17</v>
      </c>
      <c r="Q26" s="23"/>
      <c r="R26" s="23">
        <v>20</v>
      </c>
      <c r="S26" s="23">
        <v>20</v>
      </c>
      <c r="T26" s="23">
        <v>23</v>
      </c>
      <c r="U26" s="24">
        <v>17</v>
      </c>
      <c r="V26" s="242">
        <v>0</v>
      </c>
      <c r="W26" s="23">
        <v>0</v>
      </c>
      <c r="X26" s="23">
        <v>0</v>
      </c>
      <c r="Y26" s="23">
        <v>0</v>
      </c>
      <c r="Z26" s="23">
        <v>5</v>
      </c>
      <c r="AA26" s="23"/>
      <c r="AB26" s="23">
        <v>4</v>
      </c>
      <c r="AC26" s="51">
        <v>3</v>
      </c>
      <c r="AD26" s="23">
        <v>3</v>
      </c>
      <c r="AE26" s="24">
        <v>5</v>
      </c>
      <c r="AF26" s="237">
        <v>0</v>
      </c>
      <c r="AG26" s="23">
        <v>3</v>
      </c>
      <c r="AH26" s="24">
        <v>3</v>
      </c>
      <c r="AI26" s="237">
        <v>3</v>
      </c>
      <c r="AJ26" s="23">
        <v>3</v>
      </c>
      <c r="AK26" s="24">
        <v>3</v>
      </c>
      <c r="AL26" s="246" t="s">
        <v>273</v>
      </c>
      <c r="AM26" s="50" t="s">
        <v>273</v>
      </c>
      <c r="AN26" s="50" t="s">
        <v>273</v>
      </c>
      <c r="AO26" s="50" t="s">
        <v>315</v>
      </c>
      <c r="AP26" s="50" t="s">
        <v>283</v>
      </c>
      <c r="AQ26" s="50"/>
      <c r="AR26" s="23" t="s">
        <v>283</v>
      </c>
      <c r="AS26" s="51" t="s">
        <v>265</v>
      </c>
      <c r="AT26" s="23" t="s">
        <v>267</v>
      </c>
      <c r="AU26" s="24" t="s">
        <v>400</v>
      </c>
      <c r="AV26" s="250">
        <v>12195.434288934042</v>
      </c>
      <c r="AW26" s="25">
        <v>12847.109578203881</v>
      </c>
      <c r="AX26" s="25">
        <v>12865.606911742108</v>
      </c>
      <c r="AY26" s="25">
        <v>13783.359229600288</v>
      </c>
      <c r="AZ26" s="25">
        <v>21189.407003944201</v>
      </c>
      <c r="BA26" s="25"/>
      <c r="BB26" s="25">
        <v>21895.151422018087</v>
      </c>
      <c r="BC26" s="97">
        <v>22508.409172400839</v>
      </c>
      <c r="BD26" s="25">
        <v>22293</v>
      </c>
      <c r="BE26" s="568"/>
      <c r="BF26" s="250">
        <v>2713.4165428768192</v>
      </c>
      <c r="BG26" s="25">
        <v>2714.8394146874521</v>
      </c>
      <c r="BH26" s="25">
        <v>1764.3610451847173</v>
      </c>
      <c r="BI26" s="25">
        <v>2993.7222895714881</v>
      </c>
      <c r="BJ26" s="25">
        <v>5042.6576968827721</v>
      </c>
      <c r="BK26" s="25"/>
      <c r="BL26" s="25">
        <v>4281.4212781942051</v>
      </c>
      <c r="BM26" s="97">
        <v>4782.2721555369635</v>
      </c>
      <c r="BN26" s="25">
        <v>5289</v>
      </c>
      <c r="BO26" s="568"/>
      <c r="BP26" s="221">
        <v>10204.836625858703</v>
      </c>
      <c r="BQ26" s="25">
        <v>9987</v>
      </c>
      <c r="BR26" s="568"/>
      <c r="BS26" s="616"/>
      <c r="BT26" s="261">
        <f t="shared" ref="BT26:BX27" si="31">BF26/AV26</f>
        <v>0.22249445805623613</v>
      </c>
      <c r="BU26" s="27">
        <f t="shared" si="31"/>
        <v>0.21131908295492302</v>
      </c>
      <c r="BV26" s="27">
        <f t="shared" si="31"/>
        <v>0.13713780137137802</v>
      </c>
      <c r="BW26" s="27">
        <f t="shared" si="31"/>
        <v>0.21719830700939402</v>
      </c>
      <c r="BX26" s="27">
        <f t="shared" si="31"/>
        <v>0.23798012355627179</v>
      </c>
      <c r="BY26" s="27"/>
      <c r="BZ26" s="27">
        <f t="shared" ref="BZ26:CB27" si="32">BL26/BB26</f>
        <v>0.19554198076423188</v>
      </c>
      <c r="CA26" s="98">
        <f t="shared" si="32"/>
        <v>0.21246602187243191</v>
      </c>
      <c r="CB26" s="27">
        <f t="shared" si="32"/>
        <v>0.23724936078589692</v>
      </c>
      <c r="CC26" s="28"/>
      <c r="CD26" s="242" t="s">
        <v>107</v>
      </c>
      <c r="CE26" s="29">
        <f t="shared" ref="CE26:CH27" si="33">(BU26-BT26)*100</f>
        <v>-1.1175375101313112</v>
      </c>
      <c r="CF26" s="29">
        <f t="shared" si="33"/>
        <v>-7.4181281583545005</v>
      </c>
      <c r="CG26" s="29">
        <f t="shared" si="33"/>
        <v>8.0060505638016011</v>
      </c>
      <c r="CH26" s="29">
        <f t="shared" si="33"/>
        <v>2.0781816546877776</v>
      </c>
      <c r="CI26" s="29"/>
      <c r="CJ26" s="29"/>
      <c r="CK26" s="99">
        <f>(CA26-BZ26)*100</f>
        <v>1.6924041108200032</v>
      </c>
      <c r="CL26" s="29">
        <f>(CB26-CA26)*100</f>
        <v>2.4783338913465016</v>
      </c>
      <c r="CM26" s="560">
        <f t="shared" si="8"/>
        <v>-23.724936078589693</v>
      </c>
      <c r="CN26" s="261">
        <f t="shared" ref="CN26:CP27" si="34">X26/N26</f>
        <v>0</v>
      </c>
      <c r="CO26" s="27">
        <f t="shared" si="34"/>
        <v>0</v>
      </c>
      <c r="CP26" s="27">
        <f t="shared" si="34"/>
        <v>0.29411764705882354</v>
      </c>
      <c r="CQ26" s="27"/>
      <c r="CR26" s="27">
        <f>AB26/R26</f>
        <v>0.2</v>
      </c>
      <c r="CS26" s="98">
        <f t="shared" si="30"/>
        <v>0.15</v>
      </c>
      <c r="CT26" s="27">
        <f t="shared" si="30"/>
        <v>0.13043478260869565</v>
      </c>
      <c r="CU26" s="28">
        <f>AD26/U26</f>
        <v>0.17647058823529413</v>
      </c>
      <c r="CV26" s="267">
        <f t="shared" si="27"/>
        <v>0</v>
      </c>
      <c r="CW26" s="27">
        <f t="shared" si="27"/>
        <v>0.13043478260869565</v>
      </c>
      <c r="CX26" s="28">
        <f>AH26/U26</f>
        <v>0.17647058823529413</v>
      </c>
      <c r="CY26" s="267">
        <f t="shared" si="28"/>
        <v>0.15</v>
      </c>
      <c r="CZ26" s="27">
        <f t="shared" si="28"/>
        <v>0.13043478260869565</v>
      </c>
      <c r="DA26" s="28">
        <f>AK26/U26</f>
        <v>0.17647058823529413</v>
      </c>
      <c r="DB26" s="261">
        <f t="shared" si="29"/>
        <v>0.3</v>
      </c>
      <c r="DC26" s="27">
        <f t="shared" si="29"/>
        <v>0.39130434782608697</v>
      </c>
      <c r="DD26" s="28">
        <f>(AE26+AH26+AK26)/U26</f>
        <v>0.6470588235294118</v>
      </c>
      <c r="DE26" s="159"/>
      <c r="DF26" s="164">
        <f>(U26-T26)/T26</f>
        <v>-0.2608695652173913</v>
      </c>
      <c r="DG26" s="26"/>
      <c r="DH26" s="28"/>
      <c r="DI26" s="26"/>
      <c r="DJ26" s="171" t="s">
        <v>192</v>
      </c>
      <c r="DK26" s="626"/>
      <c r="DL26" s="165" t="s">
        <v>192</v>
      </c>
      <c r="DM26" s="165"/>
      <c r="DN26" s="630" t="s">
        <v>192</v>
      </c>
      <c r="DO26" s="187"/>
      <c r="DP26" s="165" t="s">
        <v>192</v>
      </c>
      <c r="DQ26" s="165"/>
      <c r="DR26" s="171" t="s">
        <v>192</v>
      </c>
      <c r="DS26" s="187"/>
      <c r="DT26" s="198" t="s">
        <v>192</v>
      </c>
      <c r="DU26" s="198"/>
      <c r="DV26" s="171" t="s">
        <v>192</v>
      </c>
    </row>
    <row r="27" spans="1:126" x14ac:dyDescent="0.25">
      <c r="A27" s="326">
        <v>33</v>
      </c>
      <c r="B27" s="21" t="s">
        <v>80</v>
      </c>
      <c r="C27" s="368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4">
        <v>0</v>
      </c>
      <c r="K27" s="242">
        <v>4</v>
      </c>
      <c r="L27" s="23">
        <v>4</v>
      </c>
      <c r="M27" s="24">
        <v>4</v>
      </c>
      <c r="N27" s="242">
        <v>58</v>
      </c>
      <c r="O27" s="23">
        <v>61</v>
      </c>
      <c r="P27" s="23">
        <v>43</v>
      </c>
      <c r="Q27" s="23">
        <v>44</v>
      </c>
      <c r="R27" s="23">
        <v>46</v>
      </c>
      <c r="S27" s="23">
        <v>45</v>
      </c>
      <c r="T27" s="23">
        <v>41</v>
      </c>
      <c r="U27" s="24">
        <v>40</v>
      </c>
      <c r="V27" s="242">
        <v>0</v>
      </c>
      <c r="W27" s="23">
        <v>0</v>
      </c>
      <c r="X27" s="23">
        <v>1</v>
      </c>
      <c r="Y27" s="23">
        <v>0</v>
      </c>
      <c r="Z27" s="23">
        <v>0</v>
      </c>
      <c r="AA27" s="23">
        <v>2</v>
      </c>
      <c r="AB27" s="23">
        <v>4</v>
      </c>
      <c r="AC27" s="51">
        <v>1</v>
      </c>
      <c r="AD27" s="23">
        <v>2</v>
      </c>
      <c r="AE27" s="24">
        <v>2</v>
      </c>
      <c r="AF27" s="237">
        <v>6</v>
      </c>
      <c r="AG27" s="23">
        <v>6</v>
      </c>
      <c r="AH27" s="24">
        <v>0</v>
      </c>
      <c r="AI27" s="237">
        <v>5</v>
      </c>
      <c r="AJ27" s="23">
        <v>2</v>
      </c>
      <c r="AK27" s="24">
        <v>4</v>
      </c>
      <c r="AL27" s="246" t="s">
        <v>306</v>
      </c>
      <c r="AM27" s="23" t="s">
        <v>274</v>
      </c>
      <c r="AN27" s="50" t="s">
        <v>277</v>
      </c>
      <c r="AO27" s="50" t="s">
        <v>279</v>
      </c>
      <c r="AP27" s="50" t="s">
        <v>279</v>
      </c>
      <c r="AQ27" s="50" t="s">
        <v>279</v>
      </c>
      <c r="AR27" s="23" t="s">
        <v>279</v>
      </c>
      <c r="AS27" s="51" t="s">
        <v>303</v>
      </c>
      <c r="AT27" s="23" t="s">
        <v>303</v>
      </c>
      <c r="AU27" s="24" t="s">
        <v>405</v>
      </c>
      <c r="AV27" s="250">
        <v>17855.049202907212</v>
      </c>
      <c r="AW27" s="25">
        <v>16878.816853632023</v>
      </c>
      <c r="AX27" s="25">
        <v>22911.466070198803</v>
      </c>
      <c r="AY27" s="25">
        <v>24823.706182662594</v>
      </c>
      <c r="AZ27" s="25">
        <v>25357.909175246583</v>
      </c>
      <c r="BA27" s="25">
        <v>27472.808919698808</v>
      </c>
      <c r="BB27" s="25">
        <v>30020.119407402348</v>
      </c>
      <c r="BC27" s="97">
        <v>32076.866380954008</v>
      </c>
      <c r="BD27" s="25">
        <v>30196</v>
      </c>
      <c r="BE27" s="568">
        <v>32043</v>
      </c>
      <c r="BF27" s="250">
        <v>5490.3358546621821</v>
      </c>
      <c r="BG27" s="25">
        <v>7520.5747263817502</v>
      </c>
      <c r="BH27" s="25">
        <v>5088.0188502057472</v>
      </c>
      <c r="BI27" s="25">
        <v>7213.775106573099</v>
      </c>
      <c r="BJ27" s="25">
        <v>10881.568687713787</v>
      </c>
      <c r="BK27" s="25">
        <v>5125.184261899477</v>
      </c>
      <c r="BL27" s="25">
        <v>2903.7114188308547</v>
      </c>
      <c r="BM27" s="97">
        <v>9903.0882009777979</v>
      </c>
      <c r="BN27" s="25">
        <v>5737</v>
      </c>
      <c r="BO27" s="568">
        <v>5202</v>
      </c>
      <c r="BP27" s="221">
        <v>20848.273487344977</v>
      </c>
      <c r="BQ27" s="25">
        <v>17871</v>
      </c>
      <c r="BR27" s="568">
        <v>26202</v>
      </c>
      <c r="BS27" s="616">
        <f t="shared" si="6"/>
        <v>0.46617424878294444</v>
      </c>
      <c r="BT27" s="261">
        <f t="shared" si="31"/>
        <v>0.30749485998438075</v>
      </c>
      <c r="BU27" s="27">
        <f t="shared" si="31"/>
        <v>0.44556290832455214</v>
      </c>
      <c r="BV27" s="27">
        <f t="shared" si="31"/>
        <v>0.22207303690721866</v>
      </c>
      <c r="BW27" s="27">
        <f t="shared" si="31"/>
        <v>0.29060024532562961</v>
      </c>
      <c r="BX27" s="27">
        <f t="shared" si="31"/>
        <v>0.42911931786300256</v>
      </c>
      <c r="BY27" s="27">
        <f>BK27/BA27</f>
        <v>0.18655479593950694</v>
      </c>
      <c r="BZ27" s="27">
        <f t="shared" si="32"/>
        <v>9.6725511961649913E-2</v>
      </c>
      <c r="CA27" s="98">
        <f t="shared" si="32"/>
        <v>0.3087299140560022</v>
      </c>
      <c r="CB27" s="27">
        <f t="shared" si="32"/>
        <v>0.18999205192740759</v>
      </c>
      <c r="CC27" s="28">
        <f>BO27/BE27</f>
        <v>0.16234434977998316</v>
      </c>
      <c r="CD27" s="242" t="s">
        <v>107</v>
      </c>
      <c r="CE27" s="29">
        <f t="shared" si="33"/>
        <v>13.806804834017139</v>
      </c>
      <c r="CF27" s="29">
        <f t="shared" si="33"/>
        <v>-22.34898714173335</v>
      </c>
      <c r="CG27" s="29">
        <f t="shared" si="33"/>
        <v>6.8527208418410952</v>
      </c>
      <c r="CH27" s="29">
        <f t="shared" si="33"/>
        <v>13.851907253737295</v>
      </c>
      <c r="CI27" s="29">
        <f>(BY27-BX27)*100</f>
        <v>-24.256452192349563</v>
      </c>
      <c r="CJ27" s="29">
        <f>(BZ27-BY27)*100</f>
        <v>-8.9829283977857024</v>
      </c>
      <c r="CK27" s="99">
        <f>(CA27-BZ27)*100</f>
        <v>21.200440209435229</v>
      </c>
      <c r="CL27" s="29">
        <f>(CB27-CA27)*100</f>
        <v>-11.873786212859461</v>
      </c>
      <c r="CM27" s="560">
        <f t="shared" si="8"/>
        <v>-2.7647702147424429</v>
      </c>
      <c r="CN27" s="261">
        <f t="shared" si="34"/>
        <v>1.7241379310344827E-2</v>
      </c>
      <c r="CO27" s="27">
        <f t="shared" si="34"/>
        <v>0</v>
      </c>
      <c r="CP27" s="27">
        <f t="shared" si="34"/>
        <v>0</v>
      </c>
      <c r="CQ27" s="27">
        <f>AA27/Q27</f>
        <v>4.5454545454545456E-2</v>
      </c>
      <c r="CR27" s="27">
        <f>AB27/R27</f>
        <v>8.6956521739130432E-2</v>
      </c>
      <c r="CS27" s="98">
        <f t="shared" si="30"/>
        <v>2.2222222222222223E-2</v>
      </c>
      <c r="CT27" s="27">
        <f t="shared" si="30"/>
        <v>4.878048780487805E-2</v>
      </c>
      <c r="CU27" s="28">
        <f>AD27/U27</f>
        <v>0.05</v>
      </c>
      <c r="CV27" s="267">
        <f t="shared" si="27"/>
        <v>0.13333333333333333</v>
      </c>
      <c r="CW27" s="27">
        <f t="shared" si="27"/>
        <v>0.14634146341463414</v>
      </c>
      <c r="CX27" s="28"/>
      <c r="CY27" s="267">
        <f t="shared" si="28"/>
        <v>0.1111111111111111</v>
      </c>
      <c r="CZ27" s="27">
        <f t="shared" si="28"/>
        <v>4.878048780487805E-2</v>
      </c>
      <c r="DA27" s="28">
        <f>AK27/U27</f>
        <v>0.1</v>
      </c>
      <c r="DB27" s="261">
        <f t="shared" si="29"/>
        <v>0.26666666666666666</v>
      </c>
      <c r="DC27" s="27">
        <f t="shared" si="29"/>
        <v>0.24390243902439024</v>
      </c>
      <c r="DD27" s="28">
        <f>(AE27+AH27+AK27)/U27</f>
        <v>0.15</v>
      </c>
      <c r="DE27" s="159"/>
      <c r="DF27" s="164">
        <f>(U27-T27)/T27</f>
        <v>-2.4390243902439025E-2</v>
      </c>
      <c r="DG27" s="26"/>
      <c r="DH27" s="28" t="s">
        <v>192</v>
      </c>
      <c r="DI27" s="26"/>
      <c r="DJ27" s="171" t="s">
        <v>192</v>
      </c>
      <c r="DK27" s="626"/>
      <c r="DL27" s="165" t="s">
        <v>192</v>
      </c>
      <c r="DM27" s="165"/>
      <c r="DN27" s="630" t="s">
        <v>192</v>
      </c>
      <c r="DO27" s="187"/>
      <c r="DP27" s="165" t="s">
        <v>192</v>
      </c>
      <c r="DQ27" s="165"/>
      <c r="DR27" s="171" t="s">
        <v>192</v>
      </c>
      <c r="DS27" s="187"/>
      <c r="DT27" s="198" t="s">
        <v>192</v>
      </c>
      <c r="DU27" s="198"/>
      <c r="DV27" s="171"/>
    </row>
    <row r="28" spans="1:126" x14ac:dyDescent="0.25">
      <c r="A28" s="326">
        <v>36</v>
      </c>
      <c r="B28" s="21" t="s">
        <v>208</v>
      </c>
      <c r="C28" s="368"/>
      <c r="D28" s="23"/>
      <c r="E28" s="23"/>
      <c r="F28" s="23"/>
      <c r="G28" s="23">
        <v>0</v>
      </c>
      <c r="H28" s="23">
        <v>4</v>
      </c>
      <c r="I28" s="23"/>
      <c r="J28" s="24"/>
      <c r="K28" s="242">
        <v>0</v>
      </c>
      <c r="L28" s="23"/>
      <c r="M28" s="24"/>
      <c r="N28" s="242"/>
      <c r="O28" s="23"/>
      <c r="P28" s="23"/>
      <c r="Q28" s="23"/>
      <c r="R28" s="23">
        <v>12</v>
      </c>
      <c r="S28" s="23">
        <v>55</v>
      </c>
      <c r="T28" s="23"/>
      <c r="U28" s="24"/>
      <c r="V28" s="242"/>
      <c r="W28" s="23"/>
      <c r="X28" s="23"/>
      <c r="Y28" s="23"/>
      <c r="Z28" s="23"/>
      <c r="AA28" s="23"/>
      <c r="AB28" s="23">
        <v>0</v>
      </c>
      <c r="AC28" s="51">
        <v>5</v>
      </c>
      <c r="AD28" s="23"/>
      <c r="AE28" s="24"/>
      <c r="AF28" s="237">
        <v>10</v>
      </c>
      <c r="AG28" s="23"/>
      <c r="AH28" s="24"/>
      <c r="AI28" s="237">
        <v>2</v>
      </c>
      <c r="AJ28" s="23"/>
      <c r="AK28" s="24"/>
      <c r="AL28" s="246"/>
      <c r="AM28" s="23"/>
      <c r="AN28" s="50"/>
      <c r="AO28" s="50"/>
      <c r="AP28" s="50"/>
      <c r="AQ28" s="50"/>
      <c r="AR28" s="50">
        <v>59.276839630963963</v>
      </c>
      <c r="AS28" s="80">
        <v>59.276839630963963</v>
      </c>
      <c r="AT28" s="50"/>
      <c r="AU28" s="583"/>
      <c r="AV28" s="250"/>
      <c r="AW28" s="25"/>
      <c r="AX28" s="25"/>
      <c r="AY28" s="25"/>
      <c r="AZ28" s="25"/>
      <c r="BA28" s="25"/>
      <c r="BB28" s="25">
        <v>18871.548824423309</v>
      </c>
      <c r="BC28" s="97">
        <v>19462.040625835936</v>
      </c>
      <c r="BD28" s="25"/>
      <c r="BE28" s="568"/>
      <c r="BF28" s="250"/>
      <c r="BG28" s="25"/>
      <c r="BH28" s="25"/>
      <c r="BI28" s="25"/>
      <c r="BJ28" s="25"/>
      <c r="BK28" s="25"/>
      <c r="BL28" s="25">
        <v>2737.6053636575775</v>
      </c>
      <c r="BM28" s="97">
        <v>5943.3355530133576</v>
      </c>
      <c r="BN28" s="25"/>
      <c r="BO28" s="568"/>
      <c r="BP28" s="221">
        <v>24479.08663012732</v>
      </c>
      <c r="BQ28" s="25"/>
      <c r="BR28" s="568"/>
      <c r="BS28" s="616"/>
      <c r="BT28" s="261"/>
      <c r="BU28" s="27"/>
      <c r="BV28" s="27"/>
      <c r="BW28" s="27"/>
      <c r="BX28" s="27"/>
      <c r="BY28" s="27"/>
      <c r="BZ28" s="27">
        <f>BL28/BB28</f>
        <v>0.1450652190303853</v>
      </c>
      <c r="CA28" s="98">
        <f>BM28/BC28</f>
        <v>0.30538090364088316</v>
      </c>
      <c r="CB28" s="27"/>
      <c r="CC28" s="28"/>
      <c r="CD28" s="242"/>
      <c r="CE28" s="29"/>
      <c r="CF28" s="29"/>
      <c r="CG28" s="29"/>
      <c r="CH28" s="29"/>
      <c r="CI28" s="29"/>
      <c r="CJ28" s="29"/>
      <c r="CK28" s="99">
        <f>(CA28-BZ28)*100</f>
        <v>16.031568461049787</v>
      </c>
      <c r="CL28" s="29"/>
      <c r="CM28" s="560">
        <f t="shared" si="8"/>
        <v>0</v>
      </c>
      <c r="CN28" s="261"/>
      <c r="CO28" s="27"/>
      <c r="CP28" s="27"/>
      <c r="CQ28" s="27"/>
      <c r="CR28" s="27">
        <f>AB28/R28</f>
        <v>0</v>
      </c>
      <c r="CS28" s="98">
        <f>AC28/S28</f>
        <v>9.0909090909090912E-2</v>
      </c>
      <c r="CT28" s="27"/>
      <c r="CU28" s="28"/>
      <c r="CV28" s="267">
        <f>AF28/S28</f>
        <v>0.18181818181818182</v>
      </c>
      <c r="CW28" s="27"/>
      <c r="CX28" s="28"/>
      <c r="CY28" s="267">
        <f>AI28/S28</f>
        <v>3.6363636363636362E-2</v>
      </c>
      <c r="CZ28" s="27"/>
      <c r="DA28" s="28"/>
      <c r="DB28" s="261">
        <f>(AC28+AF28+AI28)/S28</f>
        <v>0.30909090909090908</v>
      </c>
      <c r="DC28" s="27"/>
      <c r="DD28" s="28"/>
      <c r="DE28" s="159"/>
      <c r="DF28" s="164"/>
      <c r="DG28" s="26"/>
      <c r="DH28" s="28"/>
      <c r="DI28" s="26"/>
      <c r="DJ28" s="171" t="s">
        <v>192</v>
      </c>
      <c r="DK28" s="626" t="s">
        <v>192</v>
      </c>
      <c r="DL28" s="165"/>
      <c r="DM28" s="165"/>
      <c r="DN28" s="630" t="s">
        <v>192</v>
      </c>
      <c r="DO28" s="187"/>
      <c r="DP28" s="165"/>
      <c r="DQ28" s="165"/>
      <c r="DR28" s="171"/>
      <c r="DS28" s="187"/>
      <c r="DT28" s="198"/>
      <c r="DU28" s="198"/>
      <c r="DV28" s="171"/>
    </row>
    <row r="29" spans="1:126" x14ac:dyDescent="0.25">
      <c r="A29" s="326">
        <v>41</v>
      </c>
      <c r="B29" s="21" t="s">
        <v>167</v>
      </c>
      <c r="C29" s="368"/>
      <c r="D29" s="23"/>
      <c r="E29" s="23"/>
      <c r="F29" s="23"/>
      <c r="G29" s="23">
        <v>0</v>
      </c>
      <c r="H29" s="23">
        <v>0</v>
      </c>
      <c r="I29" s="23">
        <v>0</v>
      </c>
      <c r="J29" s="24"/>
      <c r="K29" s="242">
        <v>3</v>
      </c>
      <c r="L29" s="23">
        <v>3</v>
      </c>
      <c r="M29" s="24"/>
      <c r="N29" s="242"/>
      <c r="O29" s="23"/>
      <c r="P29" s="23"/>
      <c r="Q29" s="23"/>
      <c r="R29" s="23">
        <v>18</v>
      </c>
      <c r="S29" s="23">
        <v>36</v>
      </c>
      <c r="T29" s="23">
        <v>24</v>
      </c>
      <c r="U29" s="24"/>
      <c r="V29" s="242"/>
      <c r="W29" s="23"/>
      <c r="X29" s="23"/>
      <c r="Y29" s="23"/>
      <c r="Z29" s="23"/>
      <c r="AA29" s="23"/>
      <c r="AB29" s="23">
        <v>0</v>
      </c>
      <c r="AC29" s="51">
        <v>0</v>
      </c>
      <c r="AD29" s="23">
        <v>0</v>
      </c>
      <c r="AE29" s="24"/>
      <c r="AF29" s="237">
        <v>1</v>
      </c>
      <c r="AG29" s="23">
        <v>0</v>
      </c>
      <c r="AH29" s="24"/>
      <c r="AI29" s="237">
        <v>0</v>
      </c>
      <c r="AJ29" s="23">
        <v>0</v>
      </c>
      <c r="AK29" s="24"/>
      <c r="AL29" s="246"/>
      <c r="AM29" s="50"/>
      <c r="AN29" s="50"/>
      <c r="AO29" s="50"/>
      <c r="AP29" s="50"/>
      <c r="AQ29" s="50"/>
      <c r="AR29" s="50" t="s">
        <v>323</v>
      </c>
      <c r="AS29" s="80" t="s">
        <v>323</v>
      </c>
      <c r="AT29" s="50" t="s">
        <v>323</v>
      </c>
      <c r="AU29" s="583"/>
      <c r="AV29" s="250"/>
      <c r="AW29" s="25"/>
      <c r="AX29" s="25"/>
      <c r="AY29" s="25"/>
      <c r="AZ29" s="25"/>
      <c r="BA29" s="25"/>
      <c r="BB29" s="25">
        <v>16250.348603593604</v>
      </c>
      <c r="BC29" s="97">
        <v>9361.3297590793463</v>
      </c>
      <c r="BD29" s="25">
        <v>13647</v>
      </c>
      <c r="BE29" s="568"/>
      <c r="BF29" s="250"/>
      <c r="BG29" s="25"/>
      <c r="BH29" s="25"/>
      <c r="BI29" s="25"/>
      <c r="BJ29" s="25"/>
      <c r="BK29" s="25"/>
      <c r="BL29" s="25">
        <v>3455.2165326321424</v>
      </c>
      <c r="BM29" s="97">
        <v>3965.2733905896948</v>
      </c>
      <c r="BN29" s="25">
        <v>2207.48</v>
      </c>
      <c r="BO29" s="568"/>
      <c r="BP29" s="221">
        <v>3965.2733905896948</v>
      </c>
      <c r="BQ29" s="25">
        <v>5502</v>
      </c>
      <c r="BR29" s="568"/>
      <c r="BS29" s="616"/>
      <c r="BT29" s="261"/>
      <c r="BU29" s="27"/>
      <c r="BV29" s="27"/>
      <c r="BW29" s="27"/>
      <c r="BX29" s="27"/>
      <c r="BY29" s="27"/>
      <c r="BZ29" s="27">
        <f>BL29/BB29</f>
        <v>0.21262414837476504</v>
      </c>
      <c r="CA29" s="98">
        <f>BM29/BC29</f>
        <v>0.42358014220617152</v>
      </c>
      <c r="CB29" s="27">
        <f>BN29/BD29</f>
        <v>0.16175569722283287</v>
      </c>
      <c r="CC29" s="28"/>
      <c r="CD29" s="242"/>
      <c r="CE29" s="29"/>
      <c r="CF29" s="29"/>
      <c r="CG29" s="29"/>
      <c r="CH29" s="29"/>
      <c r="CI29" s="29"/>
      <c r="CJ29" s="29"/>
      <c r="CK29" s="99">
        <f>(CA29-BZ29)*100</f>
        <v>21.095599383140648</v>
      </c>
      <c r="CL29" s="29">
        <f t="shared" ref="CL29" si="35">(CB29-CA29)*100</f>
        <v>-26.182444498333869</v>
      </c>
      <c r="CM29" s="560">
        <f t="shared" si="8"/>
        <v>-16.175569722283285</v>
      </c>
      <c r="CN29" s="261"/>
      <c r="CO29" s="27"/>
      <c r="CP29" s="27"/>
      <c r="CQ29" s="27"/>
      <c r="CR29" s="27">
        <f>AB29/R29</f>
        <v>0</v>
      </c>
      <c r="CS29" s="98">
        <f>AC29/S29</f>
        <v>0</v>
      </c>
      <c r="CT29" s="27">
        <f>AD29/T29</f>
        <v>0</v>
      </c>
      <c r="CU29" s="28"/>
      <c r="CV29" s="267">
        <f>AF29/S29</f>
        <v>2.7777777777777776E-2</v>
      </c>
      <c r="CW29" s="27">
        <f>AG29/T29</f>
        <v>0</v>
      </c>
      <c r="CX29" s="28"/>
      <c r="CY29" s="267">
        <f>AI29/S29</f>
        <v>0</v>
      </c>
      <c r="CZ29" s="27">
        <f>AJ29/T29</f>
        <v>0</v>
      </c>
      <c r="DA29" s="28"/>
      <c r="DB29" s="261">
        <f>(AC29+AF29+AI29)/S29</f>
        <v>2.7777777777777776E-2</v>
      </c>
      <c r="DC29" s="27">
        <f>(AD29+AG29+AJ29)/T29</f>
        <v>0</v>
      </c>
      <c r="DD29" s="28"/>
      <c r="DE29" s="159"/>
      <c r="DF29" s="164"/>
      <c r="DG29" s="26"/>
      <c r="DH29" s="28"/>
      <c r="DI29" s="26"/>
      <c r="DJ29" s="171" t="s">
        <v>192</v>
      </c>
      <c r="DK29" s="626"/>
      <c r="DL29" s="165" t="s">
        <v>192</v>
      </c>
      <c r="DM29" s="165"/>
      <c r="DN29" s="630" t="s">
        <v>192</v>
      </c>
      <c r="DO29" s="187"/>
      <c r="DP29" s="165" t="s">
        <v>192</v>
      </c>
      <c r="DQ29" s="165"/>
      <c r="DR29" s="171" t="s">
        <v>192</v>
      </c>
      <c r="DS29" s="187"/>
      <c r="DT29" s="198"/>
      <c r="DU29" s="198"/>
      <c r="DV29" s="171"/>
    </row>
    <row r="30" spans="1:126" x14ac:dyDescent="0.25">
      <c r="A30" s="326">
        <v>44</v>
      </c>
      <c r="B30" s="21" t="s">
        <v>146</v>
      </c>
      <c r="C30" s="368"/>
      <c r="D30" s="23"/>
      <c r="E30" s="23"/>
      <c r="F30" s="23">
        <v>4</v>
      </c>
      <c r="G30" s="23">
        <v>4</v>
      </c>
      <c r="H30" s="23"/>
      <c r="I30" s="23"/>
      <c r="J30" s="24"/>
      <c r="K30" s="242"/>
      <c r="L30" s="23"/>
      <c r="M30" s="24"/>
      <c r="N30" s="242"/>
      <c r="O30" s="23"/>
      <c r="P30" s="23"/>
      <c r="Q30" s="23">
        <v>29</v>
      </c>
      <c r="R30" s="23">
        <v>27</v>
      </c>
      <c r="S30" s="23"/>
      <c r="T30" s="23"/>
      <c r="U30" s="24"/>
      <c r="V30" s="242"/>
      <c r="W30" s="23"/>
      <c r="X30" s="23"/>
      <c r="Y30" s="23"/>
      <c r="Z30" s="23"/>
      <c r="AA30" s="23">
        <v>7</v>
      </c>
      <c r="AB30" s="23">
        <v>6</v>
      </c>
      <c r="AC30" s="51"/>
      <c r="AD30" s="23"/>
      <c r="AE30" s="24"/>
      <c r="AF30" s="237"/>
      <c r="AG30" s="23"/>
      <c r="AH30" s="24"/>
      <c r="AI30" s="237"/>
      <c r="AJ30" s="23"/>
      <c r="AK30" s="24"/>
      <c r="AL30" s="246"/>
      <c r="AM30" s="50"/>
      <c r="AN30" s="50"/>
      <c r="AO30" s="50"/>
      <c r="AP30" s="50"/>
      <c r="AQ30" s="50"/>
      <c r="AR30" s="50"/>
      <c r="AS30" s="80"/>
      <c r="AT30" s="50"/>
      <c r="AU30" s="583"/>
      <c r="AV30" s="250"/>
      <c r="AW30" s="25"/>
      <c r="AX30" s="25"/>
      <c r="AY30" s="25"/>
      <c r="AZ30" s="25"/>
      <c r="BA30" s="25">
        <v>32985.014314090418</v>
      </c>
      <c r="BB30" s="25">
        <v>38275.2517060233</v>
      </c>
      <c r="BC30" s="80"/>
      <c r="BD30" s="50"/>
      <c r="BE30" s="583"/>
      <c r="BF30" s="250"/>
      <c r="BG30" s="25"/>
      <c r="BH30" s="25"/>
      <c r="BI30" s="25"/>
      <c r="BJ30" s="25"/>
      <c r="BK30" s="25">
        <v>9109.2253316714196</v>
      </c>
      <c r="BL30" s="25">
        <v>11667.548847189259</v>
      </c>
      <c r="BM30" s="97"/>
      <c r="BN30" s="25"/>
      <c r="BO30" s="568"/>
      <c r="BP30" s="221"/>
      <c r="BQ30" s="25"/>
      <c r="BR30" s="568"/>
      <c r="BS30" s="616"/>
      <c r="BT30" s="261"/>
      <c r="BU30" s="27"/>
      <c r="BV30" s="27"/>
      <c r="BW30" s="27"/>
      <c r="BX30" s="27"/>
      <c r="BY30" s="27">
        <f>BK30/BA30</f>
        <v>0.2761625399016478</v>
      </c>
      <c r="BZ30" s="27">
        <f>BL30/BB30</f>
        <v>0.30483271375464682</v>
      </c>
      <c r="CA30" s="98"/>
      <c r="CB30" s="27"/>
      <c r="CC30" s="28"/>
      <c r="CD30" s="242"/>
      <c r="CE30" s="29"/>
      <c r="CF30" s="29"/>
      <c r="CG30" s="29"/>
      <c r="CH30" s="29"/>
      <c r="CI30" s="29"/>
      <c r="CJ30" s="29">
        <f>(BZ30-BY30)*100</f>
        <v>2.8670173852999028</v>
      </c>
      <c r="CK30" s="99"/>
      <c r="CL30" s="29"/>
      <c r="CM30" s="560">
        <f t="shared" si="8"/>
        <v>0</v>
      </c>
      <c r="CN30" s="261"/>
      <c r="CO30" s="27"/>
      <c r="CP30" s="27"/>
      <c r="CQ30" s="27">
        <f>AA30/Q30</f>
        <v>0.2413793103448276</v>
      </c>
      <c r="CR30" s="27">
        <f>AB30/R30</f>
        <v>0.22222222222222221</v>
      </c>
      <c r="CS30" s="98"/>
      <c r="CT30" s="27"/>
      <c r="CU30" s="28"/>
      <c r="CV30" s="267"/>
      <c r="CW30" s="27"/>
      <c r="CX30" s="28"/>
      <c r="CY30" s="267"/>
      <c r="CZ30" s="27"/>
      <c r="DA30" s="28"/>
      <c r="DB30" s="261"/>
      <c r="DC30" s="27"/>
      <c r="DD30" s="28"/>
      <c r="DE30" s="159"/>
      <c r="DF30" s="164"/>
      <c r="DG30" s="26"/>
      <c r="DH30" s="28"/>
      <c r="DI30" s="26"/>
      <c r="DJ30" s="171" t="s">
        <v>192</v>
      </c>
      <c r="DK30" s="626"/>
      <c r="DL30" s="165"/>
      <c r="DM30" s="165"/>
      <c r="DN30" s="630"/>
      <c r="DO30" s="187"/>
      <c r="DP30" s="165"/>
      <c r="DQ30" s="165"/>
      <c r="DR30" s="171"/>
      <c r="DS30" s="187"/>
      <c r="DT30" s="198"/>
      <c r="DU30" s="198"/>
      <c r="DV30" s="171"/>
    </row>
    <row r="31" spans="1:126" x14ac:dyDescent="0.25">
      <c r="A31" s="326">
        <v>50</v>
      </c>
      <c r="B31" s="21" t="s">
        <v>227</v>
      </c>
      <c r="C31" s="368">
        <v>3</v>
      </c>
      <c r="D31" s="23">
        <v>3</v>
      </c>
      <c r="E31" s="23">
        <v>3</v>
      </c>
      <c r="F31" s="23">
        <v>6</v>
      </c>
      <c r="G31" s="23"/>
      <c r="H31" s="23"/>
      <c r="I31" s="23"/>
      <c r="J31" s="24"/>
      <c r="K31" s="242"/>
      <c r="L31" s="23"/>
      <c r="M31" s="24"/>
      <c r="N31" s="242">
        <v>3</v>
      </c>
      <c r="O31" s="23">
        <v>3</v>
      </c>
      <c r="P31" s="23">
        <v>3</v>
      </c>
      <c r="Q31" s="23">
        <v>3</v>
      </c>
      <c r="R31" s="23"/>
      <c r="S31" s="23"/>
      <c r="T31" s="23"/>
      <c r="U31" s="24"/>
      <c r="V31" s="242">
        <v>0</v>
      </c>
      <c r="W31" s="23">
        <v>0</v>
      </c>
      <c r="X31" s="23">
        <v>0</v>
      </c>
      <c r="Y31" s="23">
        <v>0</v>
      </c>
      <c r="Z31" s="23">
        <v>0</v>
      </c>
      <c r="AA31" s="23">
        <v>0</v>
      </c>
      <c r="AB31" s="23"/>
      <c r="AC31" s="51"/>
      <c r="AD31" s="23"/>
      <c r="AE31" s="24"/>
      <c r="AF31" s="237"/>
      <c r="AG31" s="23"/>
      <c r="AH31" s="24"/>
      <c r="AI31" s="237"/>
      <c r="AJ31" s="23"/>
      <c r="AK31" s="24"/>
      <c r="AL31" s="246">
        <v>66.163539194426903</v>
      </c>
      <c r="AM31" s="50">
        <v>66.163539194426903</v>
      </c>
      <c r="AN31" s="50">
        <v>66.163539194426903</v>
      </c>
      <c r="AO31" s="50">
        <v>66.163539194426903</v>
      </c>
      <c r="AP31" s="50">
        <v>66.163539194426903</v>
      </c>
      <c r="AQ31" s="50">
        <v>66.163539194426903</v>
      </c>
      <c r="AR31" s="50"/>
      <c r="AS31" s="80"/>
      <c r="AT31" s="50"/>
      <c r="AU31" s="583"/>
      <c r="AV31" s="250"/>
      <c r="AW31" s="25"/>
      <c r="AX31" s="25">
        <v>30647.947365125983</v>
      </c>
      <c r="AY31" s="25">
        <v>28132.139259309854</v>
      </c>
      <c r="AZ31" s="25">
        <v>29573.238057836894</v>
      </c>
      <c r="BA31" s="25">
        <v>30721.424465427062</v>
      </c>
      <c r="BB31" s="25"/>
      <c r="BC31" s="97"/>
      <c r="BD31" s="25"/>
      <c r="BE31" s="568"/>
      <c r="BF31" s="250"/>
      <c r="BG31" s="25"/>
      <c r="BH31" s="25">
        <v>3023.5456827223525</v>
      </c>
      <c r="BI31" s="25">
        <v>3032.4101741025947</v>
      </c>
      <c r="BJ31" s="25">
        <v>6909.8496878219257</v>
      </c>
      <c r="BK31" s="25">
        <v>8589.9767218171783</v>
      </c>
      <c r="BL31" s="25"/>
      <c r="BM31" s="97"/>
      <c r="BN31" s="25"/>
      <c r="BO31" s="568"/>
      <c r="BP31" s="221"/>
      <c r="BQ31" s="25"/>
      <c r="BR31" s="568"/>
      <c r="BS31" s="616"/>
      <c r="BT31" s="261"/>
      <c r="BU31" s="27"/>
      <c r="BV31" s="27">
        <f>BH31/AX31</f>
        <v>9.8654100605863645E-2</v>
      </c>
      <c r="BW31" s="27">
        <f>BI31/AY31</f>
        <v>0.10779166654022125</v>
      </c>
      <c r="BX31" s="27">
        <f>BJ31/AZ31</f>
        <v>0.23365211730647192</v>
      </c>
      <c r="BY31" s="27">
        <f>BK31/BA31</f>
        <v>0.27960867281672019</v>
      </c>
      <c r="BZ31" s="27"/>
      <c r="CA31" s="98"/>
      <c r="CB31" s="27"/>
      <c r="CC31" s="28"/>
      <c r="CD31" s="242" t="s">
        <v>107</v>
      </c>
      <c r="CE31" s="29"/>
      <c r="CF31" s="29"/>
      <c r="CG31" s="29">
        <f>(BW31-BV31)*100</f>
        <v>0.91375659343576054</v>
      </c>
      <c r="CH31" s="29">
        <f>(BX31-BW31)*100</f>
        <v>12.586045076625069</v>
      </c>
      <c r="CI31" s="29">
        <f>(BY31-BX31)*100</f>
        <v>4.5956555510248274</v>
      </c>
      <c r="CJ31" s="29"/>
      <c r="CK31" s="99"/>
      <c r="CL31" s="29"/>
      <c r="CM31" s="560">
        <f t="shared" si="8"/>
        <v>0</v>
      </c>
      <c r="CN31" s="261">
        <f t="shared" ref="CN31:CP32" si="36">X31/N31</f>
        <v>0</v>
      </c>
      <c r="CO31" s="27">
        <f t="shared" si="36"/>
        <v>0</v>
      </c>
      <c r="CP31" s="27">
        <f t="shared" si="36"/>
        <v>0</v>
      </c>
      <c r="CQ31" s="27">
        <f>AA31/Q31</f>
        <v>0</v>
      </c>
      <c r="CR31" s="27"/>
      <c r="CS31" s="98"/>
      <c r="CT31" s="27"/>
      <c r="CU31" s="28"/>
      <c r="CV31" s="267"/>
      <c r="CW31" s="27"/>
      <c r="CX31" s="28"/>
      <c r="CY31" s="267"/>
      <c r="CZ31" s="27"/>
      <c r="DA31" s="28"/>
      <c r="DB31" s="261"/>
      <c r="DC31" s="27"/>
      <c r="DD31" s="28"/>
      <c r="DE31" s="159"/>
      <c r="DF31" s="164"/>
      <c r="DG31" s="26"/>
      <c r="DH31" s="28" t="s">
        <v>192</v>
      </c>
      <c r="DI31" s="26"/>
      <c r="DJ31" s="171"/>
      <c r="DK31" s="626"/>
      <c r="DL31" s="165"/>
      <c r="DM31" s="165"/>
      <c r="DN31" s="630"/>
      <c r="DO31" s="187"/>
      <c r="DP31" s="165"/>
      <c r="DQ31" s="165"/>
      <c r="DR31" s="171"/>
      <c r="DS31" s="187"/>
      <c r="DT31" s="198"/>
      <c r="DU31" s="198"/>
      <c r="DV31" s="171"/>
    </row>
    <row r="32" spans="1:126" x14ac:dyDescent="0.25">
      <c r="A32" s="326">
        <v>52</v>
      </c>
      <c r="B32" s="21" t="s">
        <v>108</v>
      </c>
      <c r="C32" s="368">
        <v>7</v>
      </c>
      <c r="D32" s="23">
        <v>7</v>
      </c>
      <c r="E32" s="23">
        <v>7</v>
      </c>
      <c r="F32" s="23"/>
      <c r="G32" s="23"/>
      <c r="H32" s="23"/>
      <c r="I32" s="23"/>
      <c r="J32" s="24"/>
      <c r="K32" s="242"/>
      <c r="L32" s="23"/>
      <c r="M32" s="24"/>
      <c r="N32" s="242">
        <v>16</v>
      </c>
      <c r="O32" s="23">
        <v>24</v>
      </c>
      <c r="P32" s="23">
        <v>31</v>
      </c>
      <c r="Q32" s="23"/>
      <c r="R32" s="23"/>
      <c r="S32" s="23"/>
      <c r="T32" s="23"/>
      <c r="U32" s="24"/>
      <c r="V32" s="242">
        <v>3</v>
      </c>
      <c r="W32" s="23">
        <v>0</v>
      </c>
      <c r="X32" s="23">
        <v>0</v>
      </c>
      <c r="Y32" s="23">
        <v>3</v>
      </c>
      <c r="Z32" s="23">
        <v>6</v>
      </c>
      <c r="AA32" s="23"/>
      <c r="AB32" s="23"/>
      <c r="AC32" s="51"/>
      <c r="AD32" s="23"/>
      <c r="AE32" s="24"/>
      <c r="AF32" s="237"/>
      <c r="AG32" s="23"/>
      <c r="AH32" s="24"/>
      <c r="AI32" s="237"/>
      <c r="AJ32" s="23"/>
      <c r="AK32" s="24"/>
      <c r="AL32" s="242">
        <v>20.94</v>
      </c>
      <c r="AM32" s="23">
        <v>29.03</v>
      </c>
      <c r="AN32" s="23">
        <v>41.44</v>
      </c>
      <c r="AO32" s="23">
        <v>41.44</v>
      </c>
      <c r="AP32" s="23">
        <v>29.95</v>
      </c>
      <c r="AQ32" s="23"/>
      <c r="AR32" s="23"/>
      <c r="AS32" s="51"/>
      <c r="AT32" s="23"/>
      <c r="AU32" s="24"/>
      <c r="AV32" s="250">
        <v>31683</v>
      </c>
      <c r="AW32" s="25">
        <v>30450</v>
      </c>
      <c r="AX32" s="25">
        <v>38807</v>
      </c>
      <c r="AY32" s="25">
        <v>50021</v>
      </c>
      <c r="AZ32" s="25">
        <v>41189</v>
      </c>
      <c r="BA32" s="25"/>
      <c r="BB32" s="25"/>
      <c r="BC32" s="97"/>
      <c r="BD32" s="25"/>
      <c r="BE32" s="568"/>
      <c r="BF32" s="250">
        <v>830</v>
      </c>
      <c r="BG32" s="25">
        <v>1210</v>
      </c>
      <c r="BH32" s="25">
        <v>1567</v>
      </c>
      <c r="BI32" s="25">
        <v>6211</v>
      </c>
      <c r="BJ32" s="25">
        <v>5853</v>
      </c>
      <c r="BK32" s="25"/>
      <c r="BL32" s="25"/>
      <c r="BM32" s="97"/>
      <c r="BN32" s="25"/>
      <c r="BO32" s="568"/>
      <c r="BP32" s="221"/>
      <c r="BQ32" s="25"/>
      <c r="BR32" s="568"/>
      <c r="BS32" s="616"/>
      <c r="BT32" s="261">
        <f>BF32/AV32</f>
        <v>2.6197014171637788E-2</v>
      </c>
      <c r="BU32" s="27">
        <f>BG32/AW32</f>
        <v>3.9737274220032842E-2</v>
      </c>
      <c r="BV32" s="27">
        <f>BH32/AX32</f>
        <v>4.0379313010539333E-2</v>
      </c>
      <c r="BW32" s="27">
        <f>BI32/AY32</f>
        <v>0.12416784950320865</v>
      </c>
      <c r="BX32" s="27">
        <f>BJ32/AZ32</f>
        <v>0.14210104639588239</v>
      </c>
      <c r="BY32" s="27"/>
      <c r="BZ32" s="27"/>
      <c r="CA32" s="98"/>
      <c r="CB32" s="27"/>
      <c r="CC32" s="28"/>
      <c r="CD32" s="242" t="s">
        <v>107</v>
      </c>
      <c r="CE32" s="29">
        <f>(BU32-BT32)*100</f>
        <v>1.3540260048395054</v>
      </c>
      <c r="CF32" s="29">
        <f>(BV32-BU32)*100</f>
        <v>6.4203879050649115E-2</v>
      </c>
      <c r="CG32" s="29">
        <f>(BW32-BV32)*100</f>
        <v>8.3788536492669312</v>
      </c>
      <c r="CH32" s="29">
        <f>(BX32-BW32)*100</f>
        <v>1.793319689267374</v>
      </c>
      <c r="CI32" s="29"/>
      <c r="CJ32" s="29"/>
      <c r="CK32" s="99"/>
      <c r="CL32" s="29"/>
      <c r="CM32" s="560">
        <f t="shared" si="8"/>
        <v>0</v>
      </c>
      <c r="CN32" s="261">
        <f t="shared" si="36"/>
        <v>0</v>
      </c>
      <c r="CO32" s="27">
        <f t="shared" si="36"/>
        <v>0.125</v>
      </c>
      <c r="CP32" s="27">
        <f t="shared" si="36"/>
        <v>0.19354838709677419</v>
      </c>
      <c r="CQ32" s="27"/>
      <c r="CR32" s="27"/>
      <c r="CS32" s="98"/>
      <c r="CT32" s="27"/>
      <c r="CU32" s="28"/>
      <c r="CV32" s="267"/>
      <c r="CW32" s="27"/>
      <c r="CX32" s="28"/>
      <c r="CY32" s="267"/>
      <c r="CZ32" s="27"/>
      <c r="DA32" s="28"/>
      <c r="DB32" s="261"/>
      <c r="DC32" s="27"/>
      <c r="DD32" s="28"/>
      <c r="DE32" s="159"/>
      <c r="DF32" s="164"/>
      <c r="DG32" s="26"/>
      <c r="DH32" s="28"/>
      <c r="DI32" s="179"/>
      <c r="DJ32" s="171"/>
      <c r="DK32" s="626"/>
      <c r="DL32" s="165"/>
      <c r="DM32" s="165"/>
      <c r="DN32" s="630"/>
      <c r="DO32" s="187"/>
      <c r="DP32" s="165"/>
      <c r="DQ32" s="165"/>
      <c r="DR32" s="171"/>
      <c r="DS32" s="187"/>
      <c r="DT32" s="198"/>
      <c r="DU32" s="198"/>
      <c r="DV32" s="171"/>
    </row>
    <row r="33" spans="1:126" x14ac:dyDescent="0.25">
      <c r="A33" s="326">
        <v>55</v>
      </c>
      <c r="B33" s="21" t="s">
        <v>344</v>
      </c>
      <c r="C33" s="368">
        <v>0</v>
      </c>
      <c r="D33" s="23">
        <v>0</v>
      </c>
      <c r="E33" s="23">
        <v>0</v>
      </c>
      <c r="F33" s="23">
        <v>0</v>
      </c>
      <c r="G33" s="23"/>
      <c r="H33" s="23"/>
      <c r="I33" s="23">
        <v>0</v>
      </c>
      <c r="J33" s="24">
        <v>0</v>
      </c>
      <c r="K33" s="242"/>
      <c r="L33" s="23">
        <v>4</v>
      </c>
      <c r="M33" s="24">
        <v>4</v>
      </c>
      <c r="N33" s="242">
        <v>0</v>
      </c>
      <c r="O33" s="23">
        <v>16</v>
      </c>
      <c r="P33" s="23">
        <v>19</v>
      </c>
      <c r="Q33" s="23">
        <v>16</v>
      </c>
      <c r="R33" s="23"/>
      <c r="S33" s="23"/>
      <c r="T33" s="23">
        <v>22</v>
      </c>
      <c r="U33" s="24">
        <v>15</v>
      </c>
      <c r="V33" s="242"/>
      <c r="W33" s="23"/>
      <c r="X33" s="23"/>
      <c r="Y33" s="23"/>
      <c r="Z33" s="23"/>
      <c r="AA33" s="23">
        <v>0</v>
      </c>
      <c r="AB33" s="23"/>
      <c r="AC33" s="51"/>
      <c r="AD33" s="23">
        <v>3</v>
      </c>
      <c r="AE33" s="24">
        <v>11</v>
      </c>
      <c r="AF33" s="237"/>
      <c r="AG33" s="23">
        <v>7</v>
      </c>
      <c r="AH33" s="24">
        <v>4</v>
      </c>
      <c r="AI33" s="237"/>
      <c r="AJ33" s="23">
        <v>6</v>
      </c>
      <c r="AK33" s="24">
        <v>1</v>
      </c>
      <c r="AL33" s="246"/>
      <c r="AM33" s="50"/>
      <c r="AN33" s="50" t="s">
        <v>282</v>
      </c>
      <c r="AO33" s="50" t="s">
        <v>282</v>
      </c>
      <c r="AP33" s="50" t="s">
        <v>282</v>
      </c>
      <c r="AQ33" s="50" t="s">
        <v>282</v>
      </c>
      <c r="AR33" s="51"/>
      <c r="AS33" s="80"/>
      <c r="AT33" s="23">
        <v>44.88</v>
      </c>
      <c r="AU33" s="24">
        <v>44.88</v>
      </c>
      <c r="AV33" s="250"/>
      <c r="AW33" s="25"/>
      <c r="AX33" s="25"/>
      <c r="AY33" s="25"/>
      <c r="AZ33" s="25">
        <v>15169.236373156669</v>
      </c>
      <c r="BA33" s="25">
        <v>15707.081917575882</v>
      </c>
      <c r="BB33" s="97"/>
      <c r="BC33" s="97"/>
      <c r="BD33" s="25">
        <v>22196.7</v>
      </c>
      <c r="BE33" s="568">
        <v>23448.89</v>
      </c>
      <c r="BF33" s="250"/>
      <c r="BG33" s="25"/>
      <c r="BH33" s="25"/>
      <c r="BI33" s="25"/>
      <c r="BJ33" s="25">
        <v>5818.1228336776685</v>
      </c>
      <c r="BK33" s="25">
        <v>2497.1400276606282</v>
      </c>
      <c r="BL33" s="25"/>
      <c r="BM33" s="97"/>
      <c r="BN33" s="25">
        <v>8257.86</v>
      </c>
      <c r="BO33" s="568">
        <v>6882.17</v>
      </c>
      <c r="BP33" s="221"/>
      <c r="BQ33" s="25">
        <v>16733.27</v>
      </c>
      <c r="BR33" s="568">
        <v>16674.37</v>
      </c>
      <c r="BS33" s="616">
        <f t="shared" si="6"/>
        <v>-3.519933641183191E-3</v>
      </c>
      <c r="BT33" s="261"/>
      <c r="BU33" s="27"/>
      <c r="BV33" s="27"/>
      <c r="BW33" s="27"/>
      <c r="BX33" s="27">
        <f>BJ33/AZ33</f>
        <v>0.3835475096144827</v>
      </c>
      <c r="BY33" s="27">
        <f>BK33/BA33</f>
        <v>0.15898179182897001</v>
      </c>
      <c r="BZ33" s="27"/>
      <c r="CA33" s="98"/>
      <c r="CB33" s="27">
        <f>BN33/BD33</f>
        <v>0.37203097757774806</v>
      </c>
      <c r="CC33" s="28">
        <f>BO33/BE33</f>
        <v>0.29349662180171432</v>
      </c>
      <c r="CD33" s="242" t="s">
        <v>107</v>
      </c>
      <c r="CE33" s="29"/>
      <c r="CF33" s="29"/>
      <c r="CG33" s="29"/>
      <c r="CH33" s="29"/>
      <c r="CI33" s="29"/>
      <c r="CJ33" s="29"/>
      <c r="CK33" s="99"/>
      <c r="CL33" s="29"/>
      <c r="CM33" s="560">
        <f t="shared" si="8"/>
        <v>-7.8534355776033742</v>
      </c>
      <c r="CN33" s="261"/>
      <c r="CO33" s="27">
        <f t="shared" ref="CO33:CQ34" si="37">Y33/O33</f>
        <v>0</v>
      </c>
      <c r="CP33" s="27">
        <f t="shared" si="37"/>
        <v>0</v>
      </c>
      <c r="CQ33" s="27">
        <f t="shared" si="37"/>
        <v>0</v>
      </c>
      <c r="CR33" s="27"/>
      <c r="CS33" s="98"/>
      <c r="CT33" s="27">
        <f>AD33/T33</f>
        <v>0.13636363636363635</v>
      </c>
      <c r="CU33" s="28">
        <f>AD33/U33</f>
        <v>0.2</v>
      </c>
      <c r="CV33" s="267"/>
      <c r="CW33" s="27">
        <f>AG33/T33</f>
        <v>0.31818181818181818</v>
      </c>
      <c r="CX33" s="28">
        <f>AH33/U33</f>
        <v>0.26666666666666666</v>
      </c>
      <c r="CY33" s="267"/>
      <c r="CZ33" s="27">
        <f>AJ33/T33</f>
        <v>0.27272727272727271</v>
      </c>
      <c r="DA33" s="28">
        <f>AK33/U33</f>
        <v>6.6666666666666666E-2</v>
      </c>
      <c r="DB33" s="261"/>
      <c r="DC33" s="27">
        <f>(AD33+AG33+AJ33)/T33</f>
        <v>0.72727272727272729</v>
      </c>
      <c r="DD33" s="28">
        <f>(AE33+AH33+AK33)/U33</f>
        <v>1.0666666666666667</v>
      </c>
      <c r="DE33" s="159">
        <f>(AU33-AT33)/AT33</f>
        <v>0</v>
      </c>
      <c r="DF33" s="164">
        <f>(U33-T33)/T33</f>
        <v>-0.31818181818181818</v>
      </c>
      <c r="DG33" s="26"/>
      <c r="DH33" s="28" t="s">
        <v>192</v>
      </c>
      <c r="DI33" s="26"/>
      <c r="DJ33" s="171"/>
      <c r="DK33" s="626"/>
      <c r="DL33" s="165"/>
      <c r="DM33" s="165"/>
      <c r="DN33" s="630"/>
      <c r="DO33" s="187"/>
      <c r="DP33" s="165" t="s">
        <v>192</v>
      </c>
      <c r="DQ33" s="165"/>
      <c r="DR33" s="171" t="s">
        <v>192</v>
      </c>
      <c r="DS33" s="187"/>
      <c r="DT33" s="198" t="s">
        <v>192</v>
      </c>
      <c r="DU33" s="198"/>
      <c r="DV33" s="171" t="s">
        <v>192</v>
      </c>
    </row>
    <row r="34" spans="1:126" x14ac:dyDescent="0.25">
      <c r="A34" s="326">
        <v>55</v>
      </c>
      <c r="B34" s="21" t="s">
        <v>113</v>
      </c>
      <c r="C34" s="368">
        <v>0</v>
      </c>
      <c r="D34" s="23">
        <v>0</v>
      </c>
      <c r="E34" s="23">
        <v>0</v>
      </c>
      <c r="F34" s="23">
        <v>0</v>
      </c>
      <c r="G34" s="23"/>
      <c r="H34" s="23"/>
      <c r="I34" s="23">
        <v>0</v>
      </c>
      <c r="J34" s="24">
        <v>0</v>
      </c>
      <c r="K34" s="242"/>
      <c r="L34" s="23">
        <v>4</v>
      </c>
      <c r="M34" s="24">
        <v>4</v>
      </c>
      <c r="N34" s="242">
        <v>0</v>
      </c>
      <c r="O34" s="23">
        <v>17</v>
      </c>
      <c r="P34" s="23">
        <v>26</v>
      </c>
      <c r="Q34" s="23">
        <v>18</v>
      </c>
      <c r="R34" s="23"/>
      <c r="S34" s="23"/>
      <c r="T34" s="23">
        <v>25</v>
      </c>
      <c r="U34" s="24">
        <v>24</v>
      </c>
      <c r="V34" s="242">
        <v>0</v>
      </c>
      <c r="W34" s="23">
        <v>0</v>
      </c>
      <c r="X34" s="23">
        <v>0</v>
      </c>
      <c r="Y34" s="23">
        <v>0</v>
      </c>
      <c r="Z34" s="23">
        <v>0</v>
      </c>
      <c r="AA34" s="23">
        <v>0</v>
      </c>
      <c r="AB34" s="23"/>
      <c r="AC34" s="51"/>
      <c r="AD34" s="23">
        <v>1</v>
      </c>
      <c r="AE34" s="24">
        <v>2</v>
      </c>
      <c r="AF34" s="237"/>
      <c r="AG34" s="23">
        <v>3</v>
      </c>
      <c r="AH34" s="24">
        <v>5</v>
      </c>
      <c r="AI34" s="237"/>
      <c r="AJ34" s="23">
        <v>5</v>
      </c>
      <c r="AK34" s="24">
        <v>4</v>
      </c>
      <c r="AL34" s="246"/>
      <c r="AM34" s="50"/>
      <c r="AN34" s="50"/>
      <c r="AO34" s="50" t="s">
        <v>261</v>
      </c>
      <c r="AP34" s="50" t="s">
        <v>261</v>
      </c>
      <c r="AQ34" s="50" t="s">
        <v>261</v>
      </c>
      <c r="AR34" s="51"/>
      <c r="AS34" s="80"/>
      <c r="AT34" s="23">
        <v>44.46</v>
      </c>
      <c r="AU34" s="24">
        <v>44.46</v>
      </c>
      <c r="AV34" s="250"/>
      <c r="AW34" s="25"/>
      <c r="AX34" s="25"/>
      <c r="AY34" s="25"/>
      <c r="AZ34" s="25">
        <v>8678.095173049669</v>
      </c>
      <c r="BA34" s="25">
        <v>8752.0845072025768</v>
      </c>
      <c r="BB34" s="97"/>
      <c r="BC34" s="97"/>
      <c r="BD34" s="25">
        <v>20174.82</v>
      </c>
      <c r="BE34" s="568">
        <v>22489.86</v>
      </c>
      <c r="BF34" s="250"/>
      <c r="BG34" s="25"/>
      <c r="BH34" s="25"/>
      <c r="BI34" s="25"/>
      <c r="BJ34" s="25">
        <v>4819.2668226134174</v>
      </c>
      <c r="BK34" s="25">
        <v>2367.6586928930401</v>
      </c>
      <c r="BL34" s="25"/>
      <c r="BM34" s="97"/>
      <c r="BN34" s="25">
        <v>8113.12</v>
      </c>
      <c r="BO34" s="568">
        <v>6675.97</v>
      </c>
      <c r="BP34" s="221"/>
      <c r="BQ34" s="25">
        <v>14048.76</v>
      </c>
      <c r="BR34" s="568">
        <v>11519.69</v>
      </c>
      <c r="BS34" s="616">
        <f t="shared" si="6"/>
        <v>-0.18002087016932453</v>
      </c>
      <c r="BT34" s="261"/>
      <c r="BU34" s="27"/>
      <c r="BV34" s="27"/>
      <c r="BW34" s="27"/>
      <c r="BX34" s="27">
        <f>BJ34/AZ34</f>
        <v>0.55533694048204629</v>
      </c>
      <c r="BY34" s="27">
        <f>BK34/BA34</f>
        <v>0.27052511786701355</v>
      </c>
      <c r="BZ34" s="27"/>
      <c r="CA34" s="98"/>
      <c r="CB34" s="27">
        <f>BN34/BD34</f>
        <v>0.40214088651100727</v>
      </c>
      <c r="CC34" s="28">
        <f>BO34/BE34</f>
        <v>0.29684355527335432</v>
      </c>
      <c r="CD34" s="242" t="s">
        <v>107</v>
      </c>
      <c r="CE34" s="29"/>
      <c r="CF34" s="29"/>
      <c r="CG34" s="29"/>
      <c r="CH34" s="29"/>
      <c r="CI34" s="29"/>
      <c r="CJ34" s="29"/>
      <c r="CK34" s="99"/>
      <c r="CL34" s="29"/>
      <c r="CM34" s="560">
        <f t="shared" si="8"/>
        <v>-10.529733123765295</v>
      </c>
      <c r="CN34" s="261"/>
      <c r="CO34" s="27">
        <f t="shared" si="37"/>
        <v>0</v>
      </c>
      <c r="CP34" s="27">
        <f t="shared" si="37"/>
        <v>0</v>
      </c>
      <c r="CQ34" s="27">
        <f t="shared" si="37"/>
        <v>0</v>
      </c>
      <c r="CR34" s="27"/>
      <c r="CS34" s="98"/>
      <c r="CT34" s="27">
        <f>AD34/T34</f>
        <v>0.04</v>
      </c>
      <c r="CU34" s="28">
        <f>AD34/U34</f>
        <v>4.1666666666666664E-2</v>
      </c>
      <c r="CV34" s="267"/>
      <c r="CW34" s="27">
        <f>AG34/T34</f>
        <v>0.12</v>
      </c>
      <c r="CX34" s="28">
        <f>AH34/U34</f>
        <v>0.20833333333333334</v>
      </c>
      <c r="CY34" s="267"/>
      <c r="CZ34" s="27">
        <f>AJ34/T34</f>
        <v>0.2</v>
      </c>
      <c r="DA34" s="28">
        <f>AK34/U34</f>
        <v>0.16666666666666666</v>
      </c>
      <c r="DB34" s="261"/>
      <c r="DC34" s="27">
        <f>(AD34+AG34+AJ34)/T34</f>
        <v>0.36</v>
      </c>
      <c r="DD34" s="28">
        <f>(AE34+AH34+AK34)/U34</f>
        <v>0.45833333333333331</v>
      </c>
      <c r="DE34" s="159">
        <f>(AU34-AT34)/AT34</f>
        <v>0</v>
      </c>
      <c r="DF34" s="164">
        <f>(U34-T34)/T34</f>
        <v>-0.04</v>
      </c>
      <c r="DG34" s="26"/>
      <c r="DH34" s="28" t="s">
        <v>192</v>
      </c>
      <c r="DI34" s="26"/>
      <c r="DJ34" s="171"/>
      <c r="DK34" s="626"/>
      <c r="DL34" s="165"/>
      <c r="DM34" s="165"/>
      <c r="DN34" s="630"/>
      <c r="DO34" s="187"/>
      <c r="DP34" s="165" t="s">
        <v>192</v>
      </c>
      <c r="DQ34" s="165"/>
      <c r="DR34" s="171" t="s">
        <v>192</v>
      </c>
      <c r="DS34" s="187"/>
      <c r="DT34" s="198" t="s">
        <v>192</v>
      </c>
      <c r="DU34" s="198"/>
      <c r="DV34" s="171" t="s">
        <v>192</v>
      </c>
    </row>
    <row r="35" spans="1:126" x14ac:dyDescent="0.25">
      <c r="A35" s="326">
        <v>59</v>
      </c>
      <c r="B35" s="21" t="s">
        <v>114</v>
      </c>
      <c r="C35" s="368">
        <v>1</v>
      </c>
      <c r="D35" s="23">
        <v>1</v>
      </c>
      <c r="E35" s="23">
        <v>1</v>
      </c>
      <c r="F35" s="23">
        <v>0</v>
      </c>
      <c r="G35" s="23">
        <v>0</v>
      </c>
      <c r="H35" s="23">
        <v>0</v>
      </c>
      <c r="I35" s="23">
        <v>0</v>
      </c>
      <c r="J35" s="24">
        <v>0</v>
      </c>
      <c r="K35" s="242">
        <v>3</v>
      </c>
      <c r="L35" s="23">
        <v>3</v>
      </c>
      <c r="M35" s="24">
        <v>3</v>
      </c>
      <c r="N35" s="242">
        <v>12</v>
      </c>
      <c r="O35" s="23">
        <v>19</v>
      </c>
      <c r="P35" s="23">
        <v>25</v>
      </c>
      <c r="Q35" s="23">
        <v>35</v>
      </c>
      <c r="R35" s="23">
        <v>44</v>
      </c>
      <c r="S35" s="23">
        <v>27</v>
      </c>
      <c r="T35" s="23">
        <v>24</v>
      </c>
      <c r="U35" s="24">
        <v>27</v>
      </c>
      <c r="V35" s="242">
        <v>0</v>
      </c>
      <c r="W35" s="23">
        <v>2</v>
      </c>
      <c r="X35" s="23">
        <v>6</v>
      </c>
      <c r="Y35" s="23">
        <v>13</v>
      </c>
      <c r="Z35" s="23">
        <v>3</v>
      </c>
      <c r="AA35" s="23">
        <v>10</v>
      </c>
      <c r="AB35" s="23">
        <v>8</v>
      </c>
      <c r="AC35" s="51">
        <v>9</v>
      </c>
      <c r="AD35" s="23">
        <v>7</v>
      </c>
      <c r="AE35" s="24">
        <v>7</v>
      </c>
      <c r="AF35" s="237">
        <v>0</v>
      </c>
      <c r="AG35" s="23">
        <v>0</v>
      </c>
      <c r="AH35" s="24">
        <v>0</v>
      </c>
      <c r="AI35" s="237">
        <v>5</v>
      </c>
      <c r="AJ35" s="23">
        <v>4</v>
      </c>
      <c r="AK35" s="24">
        <v>6</v>
      </c>
      <c r="AL35" s="246"/>
      <c r="AM35" s="50">
        <v>32.42724856432234</v>
      </c>
      <c r="AN35" s="50">
        <v>38.161421961172678</v>
      </c>
      <c r="AO35" s="50">
        <v>41.007165582438347</v>
      </c>
      <c r="AP35" s="50">
        <v>41.007165582438347</v>
      </c>
      <c r="AQ35" s="50">
        <v>41.007165582438347</v>
      </c>
      <c r="AR35" s="50">
        <v>41.007165582438347</v>
      </c>
      <c r="AS35" s="80">
        <v>43.909824076129333</v>
      </c>
      <c r="AT35" s="23">
        <v>43.91</v>
      </c>
      <c r="AU35" s="24">
        <v>48.81</v>
      </c>
      <c r="AV35" s="250">
        <v>37432.911594128665</v>
      </c>
      <c r="AW35" s="25">
        <v>39631.248541556393</v>
      </c>
      <c r="AX35" s="25">
        <v>50325.553070272792</v>
      </c>
      <c r="AY35" s="25">
        <v>49424.875214142208</v>
      </c>
      <c r="AZ35" s="25">
        <v>52681.828788680774</v>
      </c>
      <c r="BA35" s="25">
        <v>61997.370532893954</v>
      </c>
      <c r="BB35" s="25">
        <v>54683.809426241169</v>
      </c>
      <c r="BC35" s="97">
        <v>56598.994883352971</v>
      </c>
      <c r="BD35" s="25">
        <v>47715</v>
      </c>
      <c r="BE35" s="568">
        <v>54491</v>
      </c>
      <c r="BF35" s="250">
        <v>940.51826682830495</v>
      </c>
      <c r="BG35" s="25">
        <v>620.37210943591674</v>
      </c>
      <c r="BH35" s="25">
        <v>976.09006209412587</v>
      </c>
      <c r="BI35" s="25">
        <v>2926.8473144717445</v>
      </c>
      <c r="BJ35" s="25">
        <v>4824.9583098559488</v>
      </c>
      <c r="BK35" s="25">
        <v>10836.591709779683</v>
      </c>
      <c r="BL35" s="25">
        <v>7480.037108496821</v>
      </c>
      <c r="BM35" s="97">
        <v>6146.8062219338535</v>
      </c>
      <c r="BN35" s="25">
        <v>6203</v>
      </c>
      <c r="BO35" s="568">
        <v>776</v>
      </c>
      <c r="BP35" s="221">
        <v>9134.8370242628098</v>
      </c>
      <c r="BQ35" s="25">
        <v>12264</v>
      </c>
      <c r="BR35" s="568">
        <v>10673</v>
      </c>
      <c r="BS35" s="616">
        <f t="shared" si="6"/>
        <v>-0.12972928897586433</v>
      </c>
      <c r="BT35" s="261">
        <v>2.5125437129390298E-2</v>
      </c>
      <c r="BU35" s="27">
        <v>1.5653610024054861E-2</v>
      </c>
      <c r="BV35" s="27">
        <v>1.9395515847210835E-2</v>
      </c>
      <c r="BW35" s="27">
        <v>5.921810225702441E-2</v>
      </c>
      <c r="BX35" s="27">
        <v>9.1586765698852129E-2</v>
      </c>
      <c r="BY35" s="27">
        <v>0.17479115027999631</v>
      </c>
      <c r="BZ35" s="27">
        <v>0.13678705245628642</v>
      </c>
      <c r="CA35" s="98">
        <v>0.10860274523606013</v>
      </c>
      <c r="CB35" s="27">
        <v>0.13000104788850467</v>
      </c>
      <c r="CC35" s="28">
        <f>BO35/BE35</f>
        <v>1.4240883815675983E-2</v>
      </c>
      <c r="CD35" s="242" t="s">
        <v>107</v>
      </c>
      <c r="CE35" s="29">
        <v>-0.94718271053354375</v>
      </c>
      <c r="CF35" s="29">
        <v>0.37419058231559743</v>
      </c>
      <c r="CG35" s="29">
        <v>3.9822586409813581</v>
      </c>
      <c r="CH35" s="29">
        <v>3.2368663441827721</v>
      </c>
      <c r="CI35" s="29">
        <v>8.3204384581144186</v>
      </c>
      <c r="CJ35" s="29">
        <v>-3.8004097823709895</v>
      </c>
      <c r="CK35" s="99">
        <v>-2.8184307220226286</v>
      </c>
      <c r="CL35" s="29">
        <v>2.1398302652444539</v>
      </c>
      <c r="CM35" s="560">
        <f t="shared" si="8"/>
        <v>-11.576016407282868</v>
      </c>
      <c r="CN35" s="261">
        <v>0.5</v>
      </c>
      <c r="CO35" s="27">
        <v>0.68421052631578949</v>
      </c>
      <c r="CP35" s="27">
        <v>0.12</v>
      </c>
      <c r="CQ35" s="27">
        <v>0.2857142857142857</v>
      </c>
      <c r="CR35" s="27">
        <v>0.18181818181818182</v>
      </c>
      <c r="CS35" s="98">
        <v>0.33333333333333331</v>
      </c>
      <c r="CT35" s="27">
        <v>0.29166666666666669</v>
      </c>
      <c r="CU35" s="28"/>
      <c r="CV35" s="267">
        <v>0</v>
      </c>
      <c r="CW35" s="27">
        <v>0</v>
      </c>
      <c r="CX35" s="28"/>
      <c r="CY35" s="267">
        <v>0.18518518518518517</v>
      </c>
      <c r="CZ35" s="27">
        <v>0.16666666666666666</v>
      </c>
      <c r="DA35" s="28">
        <f>AK35/U35</f>
        <v>0.22222222222222221</v>
      </c>
      <c r="DB35" s="261">
        <v>0.51851851851851849</v>
      </c>
      <c r="DC35" s="27">
        <v>0.45833333333333331</v>
      </c>
      <c r="DD35" s="28">
        <f>(AE35+AH35+AK35)/U35</f>
        <v>0.48148148148148145</v>
      </c>
      <c r="DE35" s="159">
        <f>(AU35-AT35)/AT35</f>
        <v>0.11159189250740165</v>
      </c>
      <c r="DF35" s="164">
        <f>(U35-T35)/T35</f>
        <v>0.125</v>
      </c>
      <c r="DG35" s="26" t="s">
        <v>192</v>
      </c>
      <c r="DH35" s="28"/>
      <c r="DI35" s="26"/>
      <c r="DJ35" s="171" t="s">
        <v>192</v>
      </c>
      <c r="DK35" s="626"/>
      <c r="DL35" s="165" t="s">
        <v>192</v>
      </c>
      <c r="DM35" s="165"/>
      <c r="DN35" s="630" t="s">
        <v>192</v>
      </c>
      <c r="DO35" s="187"/>
      <c r="DP35" s="165" t="s">
        <v>192</v>
      </c>
      <c r="DQ35" s="165"/>
      <c r="DR35" s="171" t="s">
        <v>192</v>
      </c>
      <c r="DS35" s="187"/>
      <c r="DT35" s="198" t="s">
        <v>192</v>
      </c>
      <c r="DU35" s="198"/>
      <c r="DV35" s="171" t="s">
        <v>192</v>
      </c>
    </row>
    <row r="36" spans="1:126" x14ac:dyDescent="0.25">
      <c r="A36" s="326">
        <v>59</v>
      </c>
      <c r="B36" s="21" t="s">
        <v>119</v>
      </c>
      <c r="C36" s="368">
        <v>0</v>
      </c>
      <c r="D36" s="23">
        <v>0</v>
      </c>
      <c r="E36" s="23">
        <v>0</v>
      </c>
      <c r="F36" s="23"/>
      <c r="G36" s="23"/>
      <c r="H36" s="23"/>
      <c r="I36" s="23"/>
      <c r="J36" s="24"/>
      <c r="K36" s="242"/>
      <c r="L36" s="23"/>
      <c r="M36" s="24"/>
      <c r="N36" s="242">
        <v>4</v>
      </c>
      <c r="O36" s="23">
        <v>10</v>
      </c>
      <c r="P36" s="23">
        <v>9</v>
      </c>
      <c r="Q36" s="23"/>
      <c r="R36" s="23"/>
      <c r="S36" s="23"/>
      <c r="T36" s="23"/>
      <c r="U36" s="24"/>
      <c r="V36" s="242">
        <v>0</v>
      </c>
      <c r="W36" s="23">
        <v>0</v>
      </c>
      <c r="X36" s="23">
        <v>0</v>
      </c>
      <c r="Y36" s="23">
        <v>0</v>
      </c>
      <c r="Z36" s="23">
        <v>0</v>
      </c>
      <c r="AA36" s="23"/>
      <c r="AB36" s="23"/>
      <c r="AC36" s="51"/>
      <c r="AD36" s="23"/>
      <c r="AE36" s="24"/>
      <c r="AF36" s="237"/>
      <c r="AG36" s="23"/>
      <c r="AH36" s="24"/>
      <c r="AI36" s="237"/>
      <c r="AJ36" s="23"/>
      <c r="AK36" s="24"/>
      <c r="AL36" s="246" t="s">
        <v>277</v>
      </c>
      <c r="AM36" s="50" t="s">
        <v>277</v>
      </c>
      <c r="AN36" s="50" t="s">
        <v>277</v>
      </c>
      <c r="AO36" s="50" t="s">
        <v>277</v>
      </c>
      <c r="AP36" s="50" t="s">
        <v>277</v>
      </c>
      <c r="AQ36" s="50"/>
      <c r="AR36" s="50"/>
      <c r="AS36" s="80"/>
      <c r="AT36" s="50"/>
      <c r="AU36" s="583"/>
      <c r="AV36" s="250">
        <v>1707.4461727594039</v>
      </c>
      <c r="AW36" s="25">
        <v>1711.7147881913022</v>
      </c>
      <c r="AX36" s="25">
        <v>1821.2759176100308</v>
      </c>
      <c r="AY36" s="25">
        <v>1407.2202207158753</v>
      </c>
      <c r="AZ36" s="25">
        <v>1627.765351363965</v>
      </c>
      <c r="BA36" s="25"/>
      <c r="BB36" s="25"/>
      <c r="BC36" s="97"/>
      <c r="BD36" s="25"/>
      <c r="BE36" s="568"/>
      <c r="BF36" s="250">
        <v>486.62215923643009</v>
      </c>
      <c r="BG36" s="25">
        <v>574.84021149566593</v>
      </c>
      <c r="BH36" s="25">
        <v>540.69128804047784</v>
      </c>
      <c r="BI36" s="25">
        <v>930.55816415387505</v>
      </c>
      <c r="BJ36" s="25">
        <v>1422.8718106328365</v>
      </c>
      <c r="BK36" s="25"/>
      <c r="BL36" s="25"/>
      <c r="BM36" s="97"/>
      <c r="BN36" s="25"/>
      <c r="BO36" s="568"/>
      <c r="BP36" s="221"/>
      <c r="BQ36" s="25"/>
      <c r="BR36" s="568"/>
      <c r="BS36" s="616"/>
      <c r="BT36" s="261">
        <v>0.28499999999999998</v>
      </c>
      <c r="BU36" s="27">
        <v>0.33582709891936824</v>
      </c>
      <c r="BV36" s="27">
        <v>0.296875</v>
      </c>
      <c r="BW36" s="27">
        <v>0.66127401415571285</v>
      </c>
      <c r="BX36" s="27">
        <v>0.87412587412587406</v>
      </c>
      <c r="BY36" s="27"/>
      <c r="BZ36" s="27"/>
      <c r="CA36" s="98"/>
      <c r="CB36" s="27"/>
      <c r="CC36" s="28"/>
      <c r="CD36" s="242" t="s">
        <v>107</v>
      </c>
      <c r="CE36" s="29">
        <v>5.0827098919368261</v>
      </c>
      <c r="CF36" s="29">
        <v>-3.8952098919368239</v>
      </c>
      <c r="CG36" s="29">
        <v>36.439901415571285</v>
      </c>
      <c r="CH36" s="29">
        <v>21.285185997016121</v>
      </c>
      <c r="CI36" s="29"/>
      <c r="CJ36" s="29"/>
      <c r="CK36" s="99"/>
      <c r="CL36" s="29"/>
      <c r="CM36" s="560">
        <f t="shared" si="8"/>
        <v>0</v>
      </c>
      <c r="CN36" s="261">
        <v>0</v>
      </c>
      <c r="CO36" s="27">
        <v>0</v>
      </c>
      <c r="CP36" s="27">
        <v>0</v>
      </c>
      <c r="CQ36" s="27"/>
      <c r="CR36" s="27"/>
      <c r="CS36" s="98"/>
      <c r="CT36" s="27"/>
      <c r="CU36" s="28"/>
      <c r="CV36" s="267"/>
      <c r="CW36" s="27"/>
      <c r="CX36" s="28"/>
      <c r="CY36" s="267"/>
      <c r="CZ36" s="27"/>
      <c r="DA36" s="28"/>
      <c r="DB36" s="261"/>
      <c r="DC36" s="27"/>
      <c r="DD36" s="28"/>
      <c r="DE36" s="159"/>
      <c r="DF36" s="164"/>
      <c r="DG36" s="26"/>
      <c r="DH36" s="28"/>
      <c r="DI36" s="26"/>
      <c r="DJ36" s="171"/>
      <c r="DK36" s="626"/>
      <c r="DL36" s="165"/>
      <c r="DM36" s="165"/>
      <c r="DN36" s="630"/>
      <c r="DO36" s="187"/>
      <c r="DP36" s="165"/>
      <c r="DQ36" s="165"/>
      <c r="DR36" s="171"/>
      <c r="DS36" s="187"/>
      <c r="DT36" s="198"/>
      <c r="DU36" s="198"/>
      <c r="DV36" s="171"/>
    </row>
    <row r="37" spans="1:126" x14ac:dyDescent="0.25">
      <c r="A37" s="326">
        <v>59</v>
      </c>
      <c r="B37" s="21" t="s">
        <v>120</v>
      </c>
      <c r="C37" s="368">
        <v>0</v>
      </c>
      <c r="D37" s="23">
        <v>0</v>
      </c>
      <c r="E37" s="23">
        <v>0</v>
      </c>
      <c r="F37" s="23"/>
      <c r="G37" s="23">
        <v>0</v>
      </c>
      <c r="H37" s="23"/>
      <c r="I37" s="23"/>
      <c r="J37" s="24"/>
      <c r="K37" s="242"/>
      <c r="L37" s="23"/>
      <c r="M37" s="24"/>
      <c r="N37" s="242">
        <v>1</v>
      </c>
      <c r="O37" s="23">
        <v>3</v>
      </c>
      <c r="P37" s="23">
        <v>11</v>
      </c>
      <c r="Q37" s="23"/>
      <c r="R37" s="23">
        <v>12</v>
      </c>
      <c r="S37" s="23"/>
      <c r="T37" s="23"/>
      <c r="U37" s="24"/>
      <c r="V37" s="242">
        <v>1</v>
      </c>
      <c r="W37" s="23">
        <v>0</v>
      </c>
      <c r="X37" s="23">
        <v>0</v>
      </c>
      <c r="Y37" s="23">
        <v>0</v>
      </c>
      <c r="Z37" s="23">
        <v>0</v>
      </c>
      <c r="AA37" s="23"/>
      <c r="AB37" s="23">
        <v>0</v>
      </c>
      <c r="AC37" s="51"/>
      <c r="AD37" s="23"/>
      <c r="AE37" s="24"/>
      <c r="AF37" s="237"/>
      <c r="AG37" s="23"/>
      <c r="AH37" s="24"/>
      <c r="AI37" s="237"/>
      <c r="AJ37" s="23"/>
      <c r="AK37" s="24"/>
      <c r="AL37" s="246" t="s">
        <v>308</v>
      </c>
      <c r="AM37" s="50" t="s">
        <v>261</v>
      </c>
      <c r="AN37" s="50" t="s">
        <v>261</v>
      </c>
      <c r="AO37" s="50" t="s">
        <v>261</v>
      </c>
      <c r="AP37" s="50" t="s">
        <v>261</v>
      </c>
      <c r="AQ37" s="50" t="s">
        <v>269</v>
      </c>
      <c r="AR37" s="50"/>
      <c r="AS37" s="80"/>
      <c r="AT37" s="50"/>
      <c r="AU37" s="583"/>
      <c r="AV37" s="250">
        <v>2871.3553138570642</v>
      </c>
      <c r="AW37" s="25">
        <v>2936.8074171461744</v>
      </c>
      <c r="AX37" s="25">
        <v>4126.3282508352258</v>
      </c>
      <c r="AY37" s="25">
        <v>3948.4692745061211</v>
      </c>
      <c r="AZ37" s="25">
        <v>3969.8123516656137</v>
      </c>
      <c r="BA37" s="25"/>
      <c r="BB37" s="25">
        <v>4999.9715425637878</v>
      </c>
      <c r="BC37" s="97"/>
      <c r="BD37" s="25"/>
      <c r="BE37" s="568"/>
      <c r="BF37" s="250">
        <v>108.13825760809557</v>
      </c>
      <c r="BG37" s="25">
        <v>0</v>
      </c>
      <c r="BH37" s="25">
        <v>93.909539501767213</v>
      </c>
      <c r="BI37" s="25">
        <v>352.87220903694345</v>
      </c>
      <c r="BJ37" s="25">
        <v>1106.9942686723468</v>
      </c>
      <c r="BK37" s="25"/>
      <c r="BL37" s="25">
        <v>1495.4382729751112</v>
      </c>
      <c r="BM37" s="97"/>
      <c r="BN37" s="25"/>
      <c r="BO37" s="568"/>
      <c r="BP37" s="221"/>
      <c r="BQ37" s="25"/>
      <c r="BR37" s="568"/>
      <c r="BS37" s="616"/>
      <c r="BT37" s="261">
        <v>3.7661050545094152E-2</v>
      </c>
      <c r="BU37" s="27">
        <v>0</v>
      </c>
      <c r="BV37" s="27">
        <v>2.2758620689655173E-2</v>
      </c>
      <c r="BW37" s="27">
        <v>8.9369369369369372E-2</v>
      </c>
      <c r="BX37" s="27">
        <v>0.27885304659498211</v>
      </c>
      <c r="BY37" s="27"/>
      <c r="BZ37" s="27">
        <v>0.29908935685828114</v>
      </c>
      <c r="CA37" s="98"/>
      <c r="CB37" s="27"/>
      <c r="CC37" s="28"/>
      <c r="CD37" s="242" t="s">
        <v>107</v>
      </c>
      <c r="CE37" s="29">
        <v>-3.7661050545094152</v>
      </c>
      <c r="CF37" s="29">
        <v>2.2758620689655173</v>
      </c>
      <c r="CG37" s="29">
        <v>6.6610748679714202</v>
      </c>
      <c r="CH37" s="29">
        <v>18.948367722561272</v>
      </c>
      <c r="CI37" s="29"/>
      <c r="CJ37" s="29"/>
      <c r="CK37" s="99"/>
      <c r="CL37" s="29"/>
      <c r="CM37" s="560">
        <f t="shared" si="8"/>
        <v>0</v>
      </c>
      <c r="CN37" s="261">
        <v>0</v>
      </c>
      <c r="CO37" s="27">
        <v>0</v>
      </c>
      <c r="CP37" s="27">
        <v>0</v>
      </c>
      <c r="CQ37" s="27"/>
      <c r="CR37" s="27">
        <v>0</v>
      </c>
      <c r="CS37" s="98"/>
      <c r="CT37" s="27"/>
      <c r="CU37" s="28"/>
      <c r="CV37" s="267"/>
      <c r="CW37" s="27"/>
      <c r="CX37" s="28"/>
      <c r="CY37" s="267"/>
      <c r="CZ37" s="27"/>
      <c r="DA37" s="28"/>
      <c r="DB37" s="261"/>
      <c r="DC37" s="27"/>
      <c r="DD37" s="28"/>
      <c r="DE37" s="159"/>
      <c r="DF37" s="164"/>
      <c r="DG37" s="26"/>
      <c r="DH37" s="28"/>
      <c r="DI37" s="26"/>
      <c r="DJ37" s="171"/>
      <c r="DK37" s="626"/>
      <c r="DL37" s="165"/>
      <c r="DM37" s="165"/>
      <c r="DN37" s="630"/>
      <c r="DO37" s="187"/>
      <c r="DP37" s="165"/>
      <c r="DQ37" s="165"/>
      <c r="DR37" s="171"/>
      <c r="DS37" s="187"/>
      <c r="DT37" s="198"/>
      <c r="DU37" s="198"/>
      <c r="DV37" s="171"/>
    </row>
    <row r="38" spans="1:126" x14ac:dyDescent="0.25">
      <c r="A38" s="326">
        <v>64</v>
      </c>
      <c r="B38" s="21" t="s">
        <v>194</v>
      </c>
      <c r="C38" s="368">
        <v>1</v>
      </c>
      <c r="D38" s="23">
        <v>1</v>
      </c>
      <c r="E38" s="23">
        <v>1</v>
      </c>
      <c r="F38" s="23">
        <v>0</v>
      </c>
      <c r="G38" s="23">
        <v>4</v>
      </c>
      <c r="H38" s="23">
        <v>0</v>
      </c>
      <c r="I38" s="23">
        <v>0</v>
      </c>
      <c r="J38" s="24">
        <v>4</v>
      </c>
      <c r="K38" s="242">
        <v>3</v>
      </c>
      <c r="L38" s="23">
        <v>3</v>
      </c>
      <c r="M38" s="24">
        <v>0</v>
      </c>
      <c r="N38" s="242">
        <v>4</v>
      </c>
      <c r="O38" s="23">
        <v>3</v>
      </c>
      <c r="P38" s="23">
        <v>5</v>
      </c>
      <c r="Q38" s="23">
        <v>6</v>
      </c>
      <c r="R38" s="23">
        <v>17</v>
      </c>
      <c r="S38" s="23">
        <v>11</v>
      </c>
      <c r="T38" s="23">
        <v>10</v>
      </c>
      <c r="U38" s="24">
        <v>12</v>
      </c>
      <c r="V38" s="242">
        <v>0</v>
      </c>
      <c r="W38" s="23">
        <v>0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51">
        <v>0</v>
      </c>
      <c r="AD38" s="23">
        <v>0</v>
      </c>
      <c r="AE38" s="24">
        <v>0</v>
      </c>
      <c r="AF38" s="237">
        <v>0</v>
      </c>
      <c r="AG38" s="23">
        <v>0</v>
      </c>
      <c r="AH38" s="24">
        <v>0</v>
      </c>
      <c r="AI38" s="237">
        <v>0</v>
      </c>
      <c r="AJ38" s="23">
        <v>0</v>
      </c>
      <c r="AK38" s="24">
        <v>0</v>
      </c>
      <c r="AL38" s="246">
        <v>11.055713968617139</v>
      </c>
      <c r="AM38" s="50">
        <v>22.680576661487414</v>
      </c>
      <c r="AN38" s="50">
        <v>26.991878247704907</v>
      </c>
      <c r="AO38" s="50">
        <v>21.969140756170994</v>
      </c>
      <c r="AP38" s="50">
        <v>21.969140756170994</v>
      </c>
      <c r="AQ38" s="50">
        <v>21.969140756170994</v>
      </c>
      <c r="AR38" s="80">
        <v>21.969140756170994</v>
      </c>
      <c r="AS38" s="51" t="s">
        <v>318</v>
      </c>
      <c r="AT38" s="23" t="s">
        <v>262</v>
      </c>
      <c r="AU38" s="24" t="s">
        <v>370</v>
      </c>
      <c r="AV38" s="250">
        <v>4959.0924354443059</v>
      </c>
      <c r="AW38" s="25">
        <v>4943.412388091132</v>
      </c>
      <c r="AX38" s="25">
        <v>7912.6328250835222</v>
      </c>
      <c r="AY38" s="25">
        <v>9017.4216424493879</v>
      </c>
      <c r="AZ38" s="25">
        <v>8347.2205622051097</v>
      </c>
      <c r="BA38" s="25">
        <v>14990.167955788527</v>
      </c>
      <c r="BB38" s="97">
        <v>18252.599586798027</v>
      </c>
      <c r="BC38" s="97">
        <v>21237.101667036615</v>
      </c>
      <c r="BD38" s="25">
        <v>19277</v>
      </c>
      <c r="BE38" s="568">
        <v>22692</v>
      </c>
      <c r="BF38" s="250">
        <v>639.42436298029043</v>
      </c>
      <c r="BG38" s="25">
        <v>636.05215678909053</v>
      </c>
      <c r="BH38" s="25">
        <v>555.27572409946447</v>
      </c>
      <c r="BI38" s="25">
        <v>622.02264073625088</v>
      </c>
      <c r="BJ38" s="25">
        <v>789.15316361318378</v>
      </c>
      <c r="BK38" s="25">
        <v>966.62796455341754</v>
      </c>
      <c r="BL38" s="25">
        <v>2228.2172554510221</v>
      </c>
      <c r="BM38" s="97">
        <v>131.20300965845385</v>
      </c>
      <c r="BN38" s="25">
        <v>852</v>
      </c>
      <c r="BO38" s="568">
        <v>684</v>
      </c>
      <c r="BP38" s="221">
        <v>1582.3330544504583</v>
      </c>
      <c r="BQ38" s="25">
        <v>1310</v>
      </c>
      <c r="BR38" s="568">
        <v>1142</v>
      </c>
      <c r="BS38" s="616">
        <f t="shared" si="6"/>
        <v>-0.12824427480916031</v>
      </c>
      <c r="BT38" s="261">
        <f t="shared" ref="BT38:CC38" si="38">BF38/AV38</f>
        <v>0.12893979519520726</v>
      </c>
      <c r="BU38" s="27">
        <f t="shared" si="38"/>
        <v>0.12866661869468229</v>
      </c>
      <c r="BV38" s="27">
        <f t="shared" si="38"/>
        <v>7.0175848718672634E-2</v>
      </c>
      <c r="BW38" s="27">
        <f t="shared" si="38"/>
        <v>6.8980099345481188E-2</v>
      </c>
      <c r="BX38" s="27">
        <f t="shared" si="38"/>
        <v>9.4540830415616922E-2</v>
      </c>
      <c r="BY38" s="27">
        <f t="shared" si="38"/>
        <v>6.448413169247709E-2</v>
      </c>
      <c r="BZ38" s="27">
        <f t="shared" si="38"/>
        <v>0.12207670720299345</v>
      </c>
      <c r="CA38" s="98">
        <f t="shared" si="38"/>
        <v>6.178009208389389E-3</v>
      </c>
      <c r="CB38" s="27">
        <f t="shared" si="38"/>
        <v>4.4197748612335948E-2</v>
      </c>
      <c r="CC38" s="28">
        <f t="shared" si="38"/>
        <v>3.0142781597038603E-2</v>
      </c>
      <c r="CD38" s="242" t="s">
        <v>107</v>
      </c>
      <c r="CE38" s="29">
        <f t="shared" ref="CE38:CL38" si="39">(BU38-BT38)*100</f>
        <v>-2.7317650052496867E-2</v>
      </c>
      <c r="CF38" s="29">
        <f t="shared" si="39"/>
        <v>-5.8490769976009656</v>
      </c>
      <c r="CG38" s="29">
        <f t="shared" si="39"/>
        <v>-0.11957493731914459</v>
      </c>
      <c r="CH38" s="29">
        <f t="shared" si="39"/>
        <v>2.5560731070135736</v>
      </c>
      <c r="CI38" s="29">
        <f t="shared" si="39"/>
        <v>-3.0056698723139834</v>
      </c>
      <c r="CJ38" s="29">
        <f t="shared" si="39"/>
        <v>5.7592575510516362</v>
      </c>
      <c r="CK38" s="99">
        <f t="shared" si="39"/>
        <v>-11.589869799460406</v>
      </c>
      <c r="CL38" s="29">
        <f t="shared" si="39"/>
        <v>3.8019739403946562</v>
      </c>
      <c r="CM38" s="560">
        <f t="shared" si="8"/>
        <v>-1.4054967015297344</v>
      </c>
      <c r="CN38" s="261">
        <f t="shared" ref="CN38:CT38" si="40">X38/N38</f>
        <v>0</v>
      </c>
      <c r="CO38" s="27">
        <f t="shared" si="40"/>
        <v>0</v>
      </c>
      <c r="CP38" s="27">
        <f t="shared" si="40"/>
        <v>0</v>
      </c>
      <c r="CQ38" s="27">
        <f t="shared" si="40"/>
        <v>0</v>
      </c>
      <c r="CR38" s="27">
        <f t="shared" si="40"/>
        <v>0</v>
      </c>
      <c r="CS38" s="98">
        <f t="shared" si="40"/>
        <v>0</v>
      </c>
      <c r="CT38" s="27">
        <f t="shared" si="40"/>
        <v>0</v>
      </c>
      <c r="CU38" s="28"/>
      <c r="CV38" s="267">
        <f>AF38/S38</f>
        <v>0</v>
      </c>
      <c r="CW38" s="27">
        <f>AG38/T38</f>
        <v>0</v>
      </c>
      <c r="CX38" s="28"/>
      <c r="CY38" s="267">
        <f>AI38/S38</f>
        <v>0</v>
      </c>
      <c r="CZ38" s="27">
        <f>AJ38/T38</f>
        <v>0</v>
      </c>
      <c r="DA38" s="28">
        <f>AK38/U38</f>
        <v>0</v>
      </c>
      <c r="DB38" s="261">
        <f>(AC38+AF38+AI38)/S38</f>
        <v>0</v>
      </c>
      <c r="DC38" s="27">
        <f>(AD38+AG38+AJ38)/T38</f>
        <v>0</v>
      </c>
      <c r="DD38" s="28">
        <f>(AE38+AH38+AK38)/U38</f>
        <v>0</v>
      </c>
      <c r="DE38" s="159"/>
      <c r="DF38" s="164">
        <f>(U38-T38)/T38</f>
        <v>0.2</v>
      </c>
      <c r="DG38" s="26"/>
      <c r="DH38" s="28" t="s">
        <v>192</v>
      </c>
      <c r="DI38" s="26"/>
      <c r="DJ38" s="171" t="s">
        <v>192</v>
      </c>
      <c r="DK38" s="626"/>
      <c r="DL38" s="165" t="s">
        <v>192</v>
      </c>
      <c r="DM38" s="165"/>
      <c r="DN38" s="630" t="s">
        <v>192</v>
      </c>
      <c r="DO38" s="187"/>
      <c r="DP38" s="165" t="s">
        <v>192</v>
      </c>
      <c r="DQ38" s="165"/>
      <c r="DR38" s="171" t="s">
        <v>192</v>
      </c>
      <c r="DS38" s="187"/>
      <c r="DT38" s="198" t="s">
        <v>192</v>
      </c>
      <c r="DU38" s="198"/>
      <c r="DV38" s="171" t="s">
        <v>192</v>
      </c>
    </row>
    <row r="39" spans="1:126" x14ac:dyDescent="0.25">
      <c r="A39" s="326">
        <v>66</v>
      </c>
      <c r="B39" s="21" t="s">
        <v>86</v>
      </c>
      <c r="C39" s="368">
        <v>0</v>
      </c>
      <c r="D39" s="23">
        <v>0</v>
      </c>
      <c r="E39" s="23">
        <v>0</v>
      </c>
      <c r="F39" s="23">
        <v>0</v>
      </c>
      <c r="G39" s="23">
        <v>0</v>
      </c>
      <c r="H39" s="23"/>
      <c r="I39" s="23">
        <v>0</v>
      </c>
      <c r="J39" s="24"/>
      <c r="K39" s="242"/>
      <c r="L39" s="23">
        <v>3</v>
      </c>
      <c r="M39" s="24"/>
      <c r="N39" s="242">
        <v>19</v>
      </c>
      <c r="O39" s="23">
        <v>16</v>
      </c>
      <c r="P39" s="23">
        <v>13</v>
      </c>
      <c r="Q39" s="23">
        <v>15</v>
      </c>
      <c r="R39" s="23">
        <v>13</v>
      </c>
      <c r="S39" s="23"/>
      <c r="T39" s="23">
        <v>21</v>
      </c>
      <c r="U39" s="24"/>
      <c r="V39" s="242">
        <v>0</v>
      </c>
      <c r="W39" s="23">
        <v>0</v>
      </c>
      <c r="X39" s="23">
        <v>0</v>
      </c>
      <c r="Y39" s="23">
        <v>0</v>
      </c>
      <c r="Z39" s="23">
        <v>0</v>
      </c>
      <c r="AA39" s="23">
        <v>0</v>
      </c>
      <c r="AB39" s="23">
        <v>0</v>
      </c>
      <c r="AC39" s="51"/>
      <c r="AD39" s="23">
        <v>0</v>
      </c>
      <c r="AE39" s="24"/>
      <c r="AF39" s="237"/>
      <c r="AG39" s="23">
        <v>0</v>
      </c>
      <c r="AH39" s="24"/>
      <c r="AI39" s="237"/>
      <c r="AJ39" s="23">
        <v>6</v>
      </c>
      <c r="AK39" s="24"/>
      <c r="AL39" s="246"/>
      <c r="AM39" s="50">
        <v>26.56501670451506</v>
      </c>
      <c r="AN39" s="50">
        <v>31.018605471795837</v>
      </c>
      <c r="AO39" s="50">
        <v>31.018605471795837</v>
      </c>
      <c r="AP39" s="50">
        <v>31.018605471795837</v>
      </c>
      <c r="AQ39" s="50">
        <v>31.018605471795837</v>
      </c>
      <c r="AR39" s="50">
        <v>31.018605471795837</v>
      </c>
      <c r="AS39" s="80"/>
      <c r="AT39" s="50">
        <v>42.89</v>
      </c>
      <c r="AU39" s="583"/>
      <c r="AV39" s="250">
        <v>11710.78992151439</v>
      </c>
      <c r="AW39" s="25">
        <v>14613.875276748568</v>
      </c>
      <c r="AX39" s="25">
        <v>17906.955566559096</v>
      </c>
      <c r="AY39" s="25">
        <v>20016.989089418956</v>
      </c>
      <c r="AZ39" s="25">
        <v>20314.838845538728</v>
      </c>
      <c r="BA39" s="25">
        <v>19635.630986733144</v>
      </c>
      <c r="BB39" s="25">
        <v>19066.482262480011</v>
      </c>
      <c r="BC39" s="97"/>
      <c r="BD39" s="25">
        <v>21421</v>
      </c>
      <c r="BE39" s="568"/>
      <c r="BF39" s="250">
        <v>2770.2460429934949</v>
      </c>
      <c r="BG39" s="25">
        <v>4263.1942902999981</v>
      </c>
      <c r="BH39" s="25">
        <v>4718.1290943136355</v>
      </c>
      <c r="BI39" s="25">
        <v>6050.5916300988611</v>
      </c>
      <c r="BJ39" s="25">
        <v>7637.990108195173</v>
      </c>
      <c r="BK39" s="25">
        <v>6411.4603787115611</v>
      </c>
      <c r="BL39" s="25">
        <v>2788.8287488403594</v>
      </c>
      <c r="BM39" s="97"/>
      <c r="BN39" s="25">
        <v>5862</v>
      </c>
      <c r="BO39" s="568"/>
      <c r="BP39" s="221"/>
      <c r="BQ39" s="25">
        <v>8912</v>
      </c>
      <c r="BR39" s="568"/>
      <c r="BS39" s="616"/>
      <c r="BT39" s="261">
        <f t="shared" ref="BT39:BZ40" si="41">BF39/AV39</f>
        <v>0.2365550113664116</v>
      </c>
      <c r="BU39" s="27">
        <f t="shared" si="41"/>
        <v>0.29172236724114931</v>
      </c>
      <c r="BV39" s="27">
        <f t="shared" si="41"/>
        <v>0.26348024803974235</v>
      </c>
      <c r="BW39" s="27">
        <f t="shared" si="41"/>
        <v>0.30227281451121052</v>
      </c>
      <c r="BX39" s="27">
        <f t="shared" si="41"/>
        <v>0.37598083677993466</v>
      </c>
      <c r="BY39" s="27">
        <f t="shared" si="41"/>
        <v>0.32652173913043475</v>
      </c>
      <c r="BZ39" s="27">
        <f t="shared" si="41"/>
        <v>0.14626865671641789</v>
      </c>
      <c r="CA39" s="98"/>
      <c r="CB39" s="27">
        <f>BN39/BD39</f>
        <v>0.27365669203118437</v>
      </c>
      <c r="CC39" s="28"/>
      <c r="CD39" s="242" t="s">
        <v>107</v>
      </c>
      <c r="CE39" s="29">
        <f t="shared" ref="CE39:CJ39" si="42">(BU39-BT39)*100</f>
        <v>5.5167355874737698</v>
      </c>
      <c r="CF39" s="29">
        <f t="shared" si="42"/>
        <v>-2.8242119201406957</v>
      </c>
      <c r="CG39" s="29">
        <f t="shared" si="42"/>
        <v>3.8792566471468168</v>
      </c>
      <c r="CH39" s="29">
        <f t="shared" si="42"/>
        <v>7.3708022268724136</v>
      </c>
      <c r="CI39" s="29">
        <f t="shared" si="42"/>
        <v>-4.9459097649499908</v>
      </c>
      <c r="CJ39" s="29">
        <f t="shared" si="42"/>
        <v>-18.025308241401685</v>
      </c>
      <c r="CK39" s="99"/>
      <c r="CL39" s="29"/>
      <c r="CM39" s="560">
        <f t="shared" si="8"/>
        <v>-27.365669203118436</v>
      </c>
      <c r="CN39" s="261">
        <f t="shared" ref="CN39:CR40" si="43">X39/N39</f>
        <v>0</v>
      </c>
      <c r="CO39" s="27">
        <f t="shared" si="43"/>
        <v>0</v>
      </c>
      <c r="CP39" s="27">
        <f t="shared" si="43"/>
        <v>0</v>
      </c>
      <c r="CQ39" s="27">
        <f t="shared" si="43"/>
        <v>0</v>
      </c>
      <c r="CR39" s="27">
        <f t="shared" si="43"/>
        <v>0</v>
      </c>
      <c r="CS39" s="98"/>
      <c r="CT39" s="27">
        <f>AD39/T39</f>
        <v>0</v>
      </c>
      <c r="CU39" s="28"/>
      <c r="CV39" s="267"/>
      <c r="CW39" s="27">
        <f>AG39/T39</f>
        <v>0</v>
      </c>
      <c r="CX39" s="28"/>
      <c r="CY39" s="267"/>
      <c r="CZ39" s="27">
        <f>AJ39/T39</f>
        <v>0.2857142857142857</v>
      </c>
      <c r="DA39" s="28"/>
      <c r="DB39" s="261"/>
      <c r="DC39" s="27">
        <f>(AD39+AG39+AJ39)/T39</f>
        <v>0.2857142857142857</v>
      </c>
      <c r="DD39" s="28"/>
      <c r="DE39" s="159"/>
      <c r="DF39" s="164"/>
      <c r="DG39" s="26"/>
      <c r="DH39" s="28" t="s">
        <v>192</v>
      </c>
      <c r="DI39" s="26"/>
      <c r="DJ39" s="171" t="s">
        <v>192</v>
      </c>
      <c r="DK39" s="626"/>
      <c r="DL39" s="165"/>
      <c r="DM39" s="165"/>
      <c r="DN39" s="630"/>
      <c r="DO39" s="187"/>
      <c r="DP39" s="165" t="s">
        <v>192</v>
      </c>
      <c r="DQ39" s="165"/>
      <c r="DR39" s="171" t="s">
        <v>192</v>
      </c>
      <c r="DS39" s="187"/>
      <c r="DT39" s="198"/>
      <c r="DU39" s="198"/>
      <c r="DV39" s="171"/>
    </row>
    <row r="40" spans="1:126" x14ac:dyDescent="0.25">
      <c r="A40" s="326">
        <v>70</v>
      </c>
      <c r="B40" s="21" t="s">
        <v>89</v>
      </c>
      <c r="C40" s="368">
        <v>0</v>
      </c>
      <c r="D40" s="23">
        <v>0</v>
      </c>
      <c r="E40" s="23">
        <v>0</v>
      </c>
      <c r="F40" s="23">
        <v>3</v>
      </c>
      <c r="G40" s="23">
        <v>3</v>
      </c>
      <c r="H40" s="23">
        <v>0</v>
      </c>
      <c r="I40" s="23">
        <v>0</v>
      </c>
      <c r="J40" s="24"/>
      <c r="K40" s="242">
        <v>3</v>
      </c>
      <c r="L40" s="23">
        <v>3</v>
      </c>
      <c r="M40" s="24"/>
      <c r="N40" s="242">
        <v>1</v>
      </c>
      <c r="O40" s="23">
        <v>7</v>
      </c>
      <c r="P40" s="23">
        <v>13</v>
      </c>
      <c r="Q40" s="23">
        <v>18</v>
      </c>
      <c r="R40" s="23">
        <v>12</v>
      </c>
      <c r="S40" s="23">
        <v>16</v>
      </c>
      <c r="T40" s="23">
        <v>13</v>
      </c>
      <c r="U40" s="24"/>
      <c r="V40" s="242"/>
      <c r="W40" s="23"/>
      <c r="X40" s="23">
        <v>1</v>
      </c>
      <c r="Y40" s="23">
        <v>1</v>
      </c>
      <c r="Z40" s="23"/>
      <c r="AA40" s="23">
        <v>1</v>
      </c>
      <c r="AB40" s="23">
        <v>1</v>
      </c>
      <c r="AC40" s="51">
        <v>1</v>
      </c>
      <c r="AD40" s="23">
        <v>0</v>
      </c>
      <c r="AE40" s="24"/>
      <c r="AF40" s="237">
        <v>0</v>
      </c>
      <c r="AG40" s="23">
        <v>0</v>
      </c>
      <c r="AH40" s="24"/>
      <c r="AI40" s="237">
        <v>2</v>
      </c>
      <c r="AJ40" s="23">
        <v>1</v>
      </c>
      <c r="AK40" s="24"/>
      <c r="AL40" s="246">
        <v>32.156902920302109</v>
      </c>
      <c r="AM40" s="50">
        <v>46.812482569820318</v>
      </c>
      <c r="AN40" s="50">
        <v>65.565933033961102</v>
      </c>
      <c r="AO40" s="50">
        <v>56.516468318336265</v>
      </c>
      <c r="AP40" s="50">
        <v>56.516468318336265</v>
      </c>
      <c r="AQ40" s="50">
        <v>56.516468318336265</v>
      </c>
      <c r="AR40" s="50">
        <v>56.516468318336265</v>
      </c>
      <c r="AS40" s="80">
        <v>61.041200676148684</v>
      </c>
      <c r="AT40" s="50">
        <v>65.569999999999993</v>
      </c>
      <c r="AU40" s="583"/>
      <c r="AV40" s="250">
        <v>13067.654708851971</v>
      </c>
      <c r="AW40" s="25">
        <v>14096.391027939511</v>
      </c>
      <c r="AX40" s="25">
        <v>22899.69892032487</v>
      </c>
      <c r="AY40" s="25">
        <v>29035.122167773661</v>
      </c>
      <c r="AZ40" s="25">
        <v>28354.989442291168</v>
      </c>
      <c r="BA40" s="25">
        <v>27913.899180994988</v>
      </c>
      <c r="BB40" s="25">
        <v>23253.994001172447</v>
      </c>
      <c r="BC40" s="97">
        <v>25732.636695294848</v>
      </c>
      <c r="BD40" s="25">
        <v>24166.23</v>
      </c>
      <c r="BE40" s="568"/>
      <c r="BF40" s="250"/>
      <c r="BG40" s="25"/>
      <c r="BH40" s="25"/>
      <c r="BI40" s="25">
        <v>1331.8080147523349</v>
      </c>
      <c r="BJ40" s="25">
        <v>5285.9687765009876</v>
      </c>
      <c r="BK40" s="25">
        <v>4987.1656962680918</v>
      </c>
      <c r="BL40" s="25">
        <v>2885.5840319633926</v>
      </c>
      <c r="BM40" s="97">
        <v>4346.8733814833158</v>
      </c>
      <c r="BN40" s="25">
        <v>4202.4799999999996</v>
      </c>
      <c r="BO40" s="568"/>
      <c r="BP40" s="221">
        <v>7447.3110568522661</v>
      </c>
      <c r="BQ40" s="25">
        <v>7541.14</v>
      </c>
      <c r="BR40" s="568"/>
      <c r="BS40" s="616"/>
      <c r="BT40" s="261">
        <f t="shared" si="41"/>
        <v>0</v>
      </c>
      <c r="BU40" s="27">
        <f t="shared" si="41"/>
        <v>0</v>
      </c>
      <c r="BV40" s="27">
        <f t="shared" si="41"/>
        <v>0</v>
      </c>
      <c r="BW40" s="27">
        <f t="shared" si="41"/>
        <v>4.5868862099382533E-2</v>
      </c>
      <c r="BX40" s="27">
        <f t="shared" si="41"/>
        <v>0.18642111601766359</v>
      </c>
      <c r="BY40" s="27">
        <f t="shared" si="41"/>
        <v>0.17866245284942397</v>
      </c>
      <c r="BZ40" s="27">
        <f t="shared" si="41"/>
        <v>0.12408982438964695</v>
      </c>
      <c r="CA40" s="98">
        <f>BM40/BC40</f>
        <v>0.16892452308542993</v>
      </c>
      <c r="CB40" s="27">
        <f>BN40/BD40</f>
        <v>0.17389886631054988</v>
      </c>
      <c r="CC40" s="28"/>
      <c r="CD40" s="242" t="s">
        <v>107</v>
      </c>
      <c r="CE40" s="29"/>
      <c r="CF40" s="29"/>
      <c r="CG40" s="29">
        <f t="shared" ref="CG40:CL40" si="44">(BW40-BV40)*100</f>
        <v>4.5868862099382532</v>
      </c>
      <c r="CH40" s="29">
        <f t="shared" si="44"/>
        <v>14.055225391828104</v>
      </c>
      <c r="CI40" s="29">
        <f t="shared" si="44"/>
        <v>-0.77586631682396157</v>
      </c>
      <c r="CJ40" s="29">
        <f t="shared" si="44"/>
        <v>-5.4572628459777022</v>
      </c>
      <c r="CK40" s="99">
        <f t="shared" si="44"/>
        <v>4.4834698695782977</v>
      </c>
      <c r="CL40" s="29">
        <f t="shared" si="44"/>
        <v>0.49743432251199426</v>
      </c>
      <c r="CM40" s="560">
        <f t="shared" si="8"/>
        <v>-17.389886631054988</v>
      </c>
      <c r="CN40" s="261">
        <f t="shared" si="43"/>
        <v>1</v>
      </c>
      <c r="CO40" s="27">
        <f t="shared" si="43"/>
        <v>0.14285714285714285</v>
      </c>
      <c r="CP40" s="27">
        <f t="shared" si="43"/>
        <v>0</v>
      </c>
      <c r="CQ40" s="27">
        <f t="shared" si="43"/>
        <v>5.5555555555555552E-2</v>
      </c>
      <c r="CR40" s="27">
        <f t="shared" si="43"/>
        <v>8.3333333333333329E-2</v>
      </c>
      <c r="CS40" s="98">
        <f>AC40/S40</f>
        <v>6.25E-2</v>
      </c>
      <c r="CT40" s="27">
        <f>AD40/T40</f>
        <v>0</v>
      </c>
      <c r="CU40" s="28"/>
      <c r="CV40" s="267">
        <f>AF40/S40</f>
        <v>0</v>
      </c>
      <c r="CW40" s="27">
        <f>AG40/T40</f>
        <v>0</v>
      </c>
      <c r="CX40" s="28"/>
      <c r="CY40" s="267">
        <f>AI40/S40</f>
        <v>0.125</v>
      </c>
      <c r="CZ40" s="27">
        <f>AJ40/T40</f>
        <v>7.6923076923076927E-2</v>
      </c>
      <c r="DA40" s="28"/>
      <c r="DB40" s="261">
        <f>(AC40+AF40+AI40)/S40</f>
        <v>0.1875</v>
      </c>
      <c r="DC40" s="27">
        <f>(AD40+AG40+AJ40)/T40</f>
        <v>7.6923076923076927E-2</v>
      </c>
      <c r="DD40" s="28"/>
      <c r="DE40" s="159"/>
      <c r="DF40" s="164"/>
      <c r="DG40" s="26"/>
      <c r="DH40" s="28" t="s">
        <v>192</v>
      </c>
      <c r="DI40" s="26"/>
      <c r="DJ40" s="171"/>
      <c r="DK40" s="626"/>
      <c r="DL40" s="165" t="s">
        <v>192</v>
      </c>
      <c r="DM40" s="165"/>
      <c r="DN40" s="630" t="s">
        <v>192</v>
      </c>
      <c r="DO40" s="187"/>
      <c r="DP40" s="165" t="s">
        <v>192</v>
      </c>
      <c r="DQ40" s="165"/>
      <c r="DR40" s="171" t="s">
        <v>192</v>
      </c>
      <c r="DS40" s="187"/>
      <c r="DT40" s="198"/>
      <c r="DU40" s="198"/>
      <c r="DV40" s="171"/>
    </row>
    <row r="41" spans="1:126" x14ac:dyDescent="0.25">
      <c r="A41" s="326">
        <v>73</v>
      </c>
      <c r="B41" s="21" t="s">
        <v>352</v>
      </c>
      <c r="C41" s="368"/>
      <c r="D41" s="23"/>
      <c r="E41" s="23"/>
      <c r="F41" s="23"/>
      <c r="G41" s="23"/>
      <c r="H41" s="23"/>
      <c r="I41" s="23">
        <v>0</v>
      </c>
      <c r="J41" s="24">
        <v>0</v>
      </c>
      <c r="K41" s="242"/>
      <c r="L41" s="23">
        <v>1</v>
      </c>
      <c r="M41" s="24">
        <v>1</v>
      </c>
      <c r="N41" s="242"/>
      <c r="O41" s="23"/>
      <c r="P41" s="23"/>
      <c r="Q41" s="23"/>
      <c r="R41" s="23"/>
      <c r="S41" s="23"/>
      <c r="T41" s="23">
        <v>3</v>
      </c>
      <c r="U41" s="24">
        <v>2</v>
      </c>
      <c r="V41" s="242"/>
      <c r="W41" s="23"/>
      <c r="X41" s="23"/>
      <c r="Y41" s="23"/>
      <c r="Z41" s="23"/>
      <c r="AA41" s="23"/>
      <c r="AB41" s="23"/>
      <c r="AC41" s="51"/>
      <c r="AD41" s="23">
        <v>0</v>
      </c>
      <c r="AE41" s="24">
        <v>0</v>
      </c>
      <c r="AF41" s="237"/>
      <c r="AG41" s="23">
        <v>0</v>
      </c>
      <c r="AH41" s="24">
        <v>0</v>
      </c>
      <c r="AI41" s="237"/>
      <c r="AJ41" s="23">
        <v>0</v>
      </c>
      <c r="AK41" s="24">
        <v>0</v>
      </c>
      <c r="AL41" s="246"/>
      <c r="AM41" s="50"/>
      <c r="AN41" s="50"/>
      <c r="AO41" s="50"/>
      <c r="AP41" s="50"/>
      <c r="AQ41" s="50"/>
      <c r="AR41" s="50"/>
      <c r="AS41" s="80"/>
      <c r="AT41" s="50" t="s">
        <v>271</v>
      </c>
      <c r="AU41" s="583" t="s">
        <v>381</v>
      </c>
      <c r="AV41" s="250"/>
      <c r="AW41" s="25"/>
      <c r="AX41" s="25"/>
      <c r="AY41" s="25"/>
      <c r="AZ41" s="25"/>
      <c r="BA41" s="25"/>
      <c r="BB41" s="25"/>
      <c r="BC41" s="97"/>
      <c r="BD41" s="25">
        <v>4315.53</v>
      </c>
      <c r="BE41" s="568">
        <v>4895.2</v>
      </c>
      <c r="BF41" s="250"/>
      <c r="BG41" s="25"/>
      <c r="BH41" s="25"/>
      <c r="BI41" s="25"/>
      <c r="BJ41" s="25"/>
      <c r="BK41" s="25"/>
      <c r="BL41" s="25"/>
      <c r="BM41" s="97"/>
      <c r="BN41" s="25">
        <v>378.18</v>
      </c>
      <c r="BO41" s="568">
        <v>259.70999999999998</v>
      </c>
      <c r="BP41" s="221"/>
      <c r="BQ41" s="25">
        <v>378.18</v>
      </c>
      <c r="BR41" s="568">
        <v>439.38</v>
      </c>
      <c r="BS41" s="616">
        <f t="shared" si="6"/>
        <v>0.16182770109471678</v>
      </c>
      <c r="BT41" s="261"/>
      <c r="BU41" s="27"/>
      <c r="BV41" s="27"/>
      <c r="BW41" s="27"/>
      <c r="BX41" s="27"/>
      <c r="BY41" s="27"/>
      <c r="BZ41" s="27"/>
      <c r="CA41" s="98"/>
      <c r="CB41" s="27">
        <v>8.7632341798110552E-2</v>
      </c>
      <c r="CC41" s="28">
        <f>BO41/BE41</f>
        <v>5.3054012093479326E-2</v>
      </c>
      <c r="CD41" s="242" t="s">
        <v>107</v>
      </c>
      <c r="CE41" s="29"/>
      <c r="CF41" s="29"/>
      <c r="CG41" s="29"/>
      <c r="CH41" s="29"/>
      <c r="CI41" s="29"/>
      <c r="CJ41" s="29"/>
      <c r="CK41" s="99"/>
      <c r="CL41" s="29"/>
      <c r="CM41" s="560">
        <f t="shared" si="8"/>
        <v>-3.4578329704631225</v>
      </c>
      <c r="CN41" s="261"/>
      <c r="CO41" s="27"/>
      <c r="CP41" s="27"/>
      <c r="CQ41" s="27"/>
      <c r="CR41" s="27"/>
      <c r="CS41" s="98"/>
      <c r="CT41" s="27">
        <v>0</v>
      </c>
      <c r="CU41" s="28"/>
      <c r="CV41" s="267"/>
      <c r="CW41" s="27">
        <v>0</v>
      </c>
      <c r="CX41" s="28"/>
      <c r="CY41" s="267"/>
      <c r="CZ41" s="27">
        <v>0</v>
      </c>
      <c r="DA41" s="28">
        <f>AK41/U41</f>
        <v>0</v>
      </c>
      <c r="DB41" s="261"/>
      <c r="DC41" s="27">
        <v>0</v>
      </c>
      <c r="DD41" s="28">
        <f>(AE41+AH41+AK41)/U41</f>
        <v>0</v>
      </c>
      <c r="DE41" s="159"/>
      <c r="DF41" s="521">
        <f>(U41-T41)/T41</f>
        <v>-0.33333333333333331</v>
      </c>
      <c r="DG41" s="261"/>
      <c r="DH41" s="28"/>
      <c r="DI41" s="26"/>
      <c r="DJ41" s="171"/>
      <c r="DK41" s="626"/>
      <c r="DL41" s="165"/>
      <c r="DM41" s="165"/>
      <c r="DN41" s="630"/>
      <c r="DO41" s="187"/>
      <c r="DP41" s="165" t="s">
        <v>192</v>
      </c>
      <c r="DQ41" s="165"/>
      <c r="DR41" s="171" t="s">
        <v>192</v>
      </c>
      <c r="DS41" s="187"/>
      <c r="DT41" s="198" t="s">
        <v>192</v>
      </c>
      <c r="DU41" s="198"/>
      <c r="DV41" s="171" t="s">
        <v>192</v>
      </c>
    </row>
    <row r="42" spans="1:126" x14ac:dyDescent="0.25">
      <c r="A42" s="326">
        <v>74</v>
      </c>
      <c r="B42" s="21" t="s">
        <v>341</v>
      </c>
      <c r="C42" s="368"/>
      <c r="D42" s="23"/>
      <c r="E42" s="23"/>
      <c r="F42" s="23"/>
      <c r="G42" s="23"/>
      <c r="H42" s="23"/>
      <c r="I42" s="23">
        <v>1</v>
      </c>
      <c r="J42" s="24"/>
      <c r="K42" s="242"/>
      <c r="L42" s="23">
        <v>0</v>
      </c>
      <c r="M42" s="24"/>
      <c r="N42" s="242"/>
      <c r="O42" s="23"/>
      <c r="P42" s="23"/>
      <c r="Q42" s="23"/>
      <c r="R42" s="23"/>
      <c r="S42" s="23"/>
      <c r="T42" s="23">
        <v>4</v>
      </c>
      <c r="U42" s="24"/>
      <c r="V42" s="242"/>
      <c r="W42" s="23"/>
      <c r="X42" s="23"/>
      <c r="Y42" s="23"/>
      <c r="Z42" s="23"/>
      <c r="AA42" s="23"/>
      <c r="AB42" s="23"/>
      <c r="AC42" s="51"/>
      <c r="AD42" s="23">
        <v>1</v>
      </c>
      <c r="AE42" s="24"/>
      <c r="AF42" s="237"/>
      <c r="AG42" s="23">
        <v>0</v>
      </c>
      <c r="AH42" s="24"/>
      <c r="AI42" s="237"/>
      <c r="AJ42" s="23">
        <v>2</v>
      </c>
      <c r="AK42" s="24"/>
      <c r="AL42" s="246"/>
      <c r="AM42" s="50"/>
      <c r="AN42" s="50"/>
      <c r="AO42" s="50"/>
      <c r="AP42" s="50"/>
      <c r="AQ42" s="50"/>
      <c r="AR42" s="50"/>
      <c r="AS42" s="80"/>
      <c r="AT42" s="50">
        <v>45.7</v>
      </c>
      <c r="AU42" s="583"/>
      <c r="AV42" s="250"/>
      <c r="AW42" s="25"/>
      <c r="AX42" s="25"/>
      <c r="AY42" s="25"/>
      <c r="AZ42" s="25"/>
      <c r="BA42" s="25"/>
      <c r="BB42" s="25"/>
      <c r="BC42" s="97"/>
      <c r="BD42" s="25">
        <v>9136.3799999999992</v>
      </c>
      <c r="BE42" s="568"/>
      <c r="BF42" s="250"/>
      <c r="BG42" s="25"/>
      <c r="BH42" s="25"/>
      <c r="BI42" s="25"/>
      <c r="BJ42" s="25"/>
      <c r="BK42" s="25"/>
      <c r="BL42" s="25"/>
      <c r="BM42" s="97"/>
      <c r="BN42" s="25">
        <v>750.74</v>
      </c>
      <c r="BO42" s="568"/>
      <c r="BP42" s="221"/>
      <c r="BQ42" s="25">
        <v>1314.13</v>
      </c>
      <c r="BR42" s="568"/>
      <c r="BS42" s="616"/>
      <c r="BT42" s="261"/>
      <c r="BU42" s="27"/>
      <c r="BV42" s="27"/>
      <c r="BW42" s="27"/>
      <c r="BX42" s="27"/>
      <c r="BY42" s="27"/>
      <c r="BZ42" s="27"/>
      <c r="CA42" s="98"/>
      <c r="CB42" s="27"/>
      <c r="CC42" s="28"/>
      <c r="CD42" s="242"/>
      <c r="CE42" s="29"/>
      <c r="CF42" s="29"/>
      <c r="CG42" s="29"/>
      <c r="CH42" s="29"/>
      <c r="CI42" s="29"/>
      <c r="CJ42" s="29"/>
      <c r="CK42" s="99"/>
      <c r="CL42" s="29"/>
      <c r="CM42" s="560">
        <f t="shared" si="8"/>
        <v>0</v>
      </c>
      <c r="CN42" s="261"/>
      <c r="CO42" s="27"/>
      <c r="CP42" s="27"/>
      <c r="CQ42" s="27"/>
      <c r="CR42" s="27"/>
      <c r="CS42" s="98"/>
      <c r="CT42" s="27">
        <v>0.25</v>
      </c>
      <c r="CU42" s="28"/>
      <c r="CV42" s="267"/>
      <c r="CW42" s="27">
        <v>0</v>
      </c>
      <c r="CX42" s="28"/>
      <c r="CY42" s="267"/>
      <c r="CZ42" s="27">
        <v>0.5</v>
      </c>
      <c r="DA42" s="28"/>
      <c r="DB42" s="261"/>
      <c r="DC42" s="27">
        <v>0.75</v>
      </c>
      <c r="DD42" s="28"/>
      <c r="DE42" s="159"/>
      <c r="DF42" s="521"/>
      <c r="DG42" s="261"/>
      <c r="DH42" s="28"/>
      <c r="DI42" s="26"/>
      <c r="DJ42" s="171"/>
      <c r="DK42" s="626"/>
      <c r="DL42" s="165"/>
      <c r="DM42" s="165"/>
      <c r="DN42" s="630"/>
      <c r="DO42" s="187"/>
      <c r="DP42" s="165" t="s">
        <v>192</v>
      </c>
      <c r="DQ42" s="165"/>
      <c r="DR42" s="171" t="s">
        <v>192</v>
      </c>
      <c r="DS42" s="187"/>
      <c r="DT42" s="198"/>
      <c r="DU42" s="198"/>
      <c r="DV42" s="171"/>
    </row>
    <row r="43" spans="1:126" x14ac:dyDescent="0.25">
      <c r="A43" s="326">
        <v>76</v>
      </c>
      <c r="B43" s="21" t="s">
        <v>234</v>
      </c>
      <c r="C43" s="368">
        <v>5</v>
      </c>
      <c r="D43" s="23">
        <v>5</v>
      </c>
      <c r="E43" s="23">
        <v>5</v>
      </c>
      <c r="F43" s="23"/>
      <c r="G43" s="23"/>
      <c r="H43" s="23"/>
      <c r="I43" s="23"/>
      <c r="J43" s="24">
        <v>0</v>
      </c>
      <c r="K43" s="242"/>
      <c r="L43" s="23"/>
      <c r="M43" s="24">
        <v>21</v>
      </c>
      <c r="N43" s="242">
        <v>6</v>
      </c>
      <c r="O43" s="23">
        <v>5</v>
      </c>
      <c r="P43" s="23">
        <v>11</v>
      </c>
      <c r="Q43" s="23"/>
      <c r="R43" s="23"/>
      <c r="S43" s="23"/>
      <c r="T43" s="23"/>
      <c r="U43" s="24">
        <v>47</v>
      </c>
      <c r="V43" s="242">
        <v>0</v>
      </c>
      <c r="W43" s="23">
        <v>0</v>
      </c>
      <c r="X43" s="23">
        <v>0</v>
      </c>
      <c r="Y43" s="23">
        <v>0</v>
      </c>
      <c r="Z43" s="23">
        <v>0</v>
      </c>
      <c r="AA43" s="23"/>
      <c r="AB43" s="23"/>
      <c r="AC43" s="51"/>
      <c r="AD43" s="23"/>
      <c r="AE43" s="24">
        <v>0</v>
      </c>
      <c r="AF43" s="237"/>
      <c r="AG43" s="23"/>
      <c r="AH43" s="24">
        <v>10</v>
      </c>
      <c r="AI43" s="237"/>
      <c r="AJ43" s="23"/>
      <c r="AK43" s="24">
        <v>15</v>
      </c>
      <c r="AL43" s="246" t="s">
        <v>276</v>
      </c>
      <c r="AM43" s="23" t="s">
        <v>281</v>
      </c>
      <c r="AN43" s="50" t="s">
        <v>281</v>
      </c>
      <c r="AO43" s="50" t="s">
        <v>270</v>
      </c>
      <c r="AP43" s="50" t="s">
        <v>322</v>
      </c>
      <c r="AQ43" s="50"/>
      <c r="AR43" s="50"/>
      <c r="AS43" s="80"/>
      <c r="AT43" s="50"/>
      <c r="AU43" s="583">
        <v>31.59</v>
      </c>
      <c r="AV43" s="250">
        <v>5691.4872425313461</v>
      </c>
      <c r="AW43" s="25">
        <v>5734.1733968503313</v>
      </c>
      <c r="AX43" s="25">
        <v>7168.4281819682301</v>
      </c>
      <c r="AY43" s="25">
        <v>7211.1143362872153</v>
      </c>
      <c r="AZ43" s="25">
        <v>6781.407049476099</v>
      </c>
      <c r="BA43" s="25"/>
      <c r="BB43" s="25"/>
      <c r="BC43" s="97"/>
      <c r="BD43" s="25"/>
      <c r="BE43" s="568">
        <v>113005</v>
      </c>
      <c r="BF43" s="250">
        <v>640.29231478477641</v>
      </c>
      <c r="BG43" s="25">
        <v>711.43590531641826</v>
      </c>
      <c r="BH43" s="25">
        <v>845.1858555159049</v>
      </c>
      <c r="BI43" s="25">
        <v>704.32154626325405</v>
      </c>
      <c r="BJ43" s="25">
        <v>3266.9136772129928</v>
      </c>
      <c r="BK43" s="25"/>
      <c r="BL43" s="25"/>
      <c r="BM43" s="97"/>
      <c r="BN43" s="25"/>
      <c r="BO43" s="568">
        <v>701</v>
      </c>
      <c r="BP43" s="221"/>
      <c r="BQ43" s="25"/>
      <c r="BR43" s="568">
        <v>6823</v>
      </c>
      <c r="BS43" s="616"/>
      <c r="BT43" s="261">
        <v>0.1125</v>
      </c>
      <c r="BU43" s="27">
        <v>0.12406947890818858</v>
      </c>
      <c r="BV43" s="27">
        <v>0.11790393013100438</v>
      </c>
      <c r="BW43" s="27">
        <v>9.7671665351223361E-2</v>
      </c>
      <c r="BX43" s="27">
        <v>0.48174569869911876</v>
      </c>
      <c r="BY43" s="27"/>
      <c r="BZ43" s="27"/>
      <c r="CA43" s="98"/>
      <c r="CB43" s="27"/>
      <c r="CC43" s="28">
        <f>BO43/BE43</f>
        <v>6.2032653422414942E-3</v>
      </c>
      <c r="CD43" s="242" t="s">
        <v>107</v>
      </c>
      <c r="CE43" s="29">
        <v>1.1569478908188575</v>
      </c>
      <c r="CF43" s="29">
        <v>-0.61655487771841988</v>
      </c>
      <c r="CG43" s="29">
        <v>-2.0232264779781017</v>
      </c>
      <c r="CH43" s="29">
        <v>38.407403334789542</v>
      </c>
      <c r="CI43" s="29"/>
      <c r="CJ43" s="29"/>
      <c r="CK43" s="99"/>
      <c r="CL43" s="29"/>
      <c r="CM43" s="560">
        <f t="shared" si="8"/>
        <v>0.62032653422414941</v>
      </c>
      <c r="CN43" s="261">
        <v>0</v>
      </c>
      <c r="CO43" s="27">
        <v>0</v>
      </c>
      <c r="CP43" s="27">
        <v>0</v>
      </c>
      <c r="CQ43" s="27"/>
      <c r="CR43" s="27"/>
      <c r="CS43" s="98"/>
      <c r="CT43" s="27"/>
      <c r="CU43" s="28"/>
      <c r="CV43" s="267"/>
      <c r="CW43" s="27"/>
      <c r="CX43" s="28">
        <f>AH43/U43</f>
        <v>0.21276595744680851</v>
      </c>
      <c r="CY43" s="267"/>
      <c r="CZ43" s="27"/>
      <c r="DA43" s="28">
        <f>AK43/U43</f>
        <v>0.31914893617021278</v>
      </c>
      <c r="DB43" s="261"/>
      <c r="DC43" s="27"/>
      <c r="DD43" s="28">
        <f>(AE43+AH43+AK43)/U43</f>
        <v>0.53191489361702127</v>
      </c>
      <c r="DE43" s="159"/>
      <c r="DF43" s="521"/>
      <c r="DG43" s="261"/>
      <c r="DH43" s="28"/>
      <c r="DI43" s="26"/>
      <c r="DJ43" s="171"/>
      <c r="DK43" s="626"/>
      <c r="DL43" s="165"/>
      <c r="DM43" s="165"/>
      <c r="DN43" s="630"/>
      <c r="DO43" s="187"/>
      <c r="DP43" s="165"/>
      <c r="DQ43" s="165"/>
      <c r="DR43" s="171"/>
      <c r="DS43" s="187"/>
      <c r="DT43" s="198" t="s">
        <v>192</v>
      </c>
      <c r="DU43" s="198"/>
      <c r="DV43" s="171"/>
    </row>
    <row r="44" spans="1:126" x14ac:dyDescent="0.25">
      <c r="A44" s="326">
        <v>76</v>
      </c>
      <c r="B44" s="21" t="s">
        <v>122</v>
      </c>
      <c r="C44" s="368">
        <v>0</v>
      </c>
      <c r="D44" s="23">
        <v>0</v>
      </c>
      <c r="E44" s="23">
        <v>0</v>
      </c>
      <c r="F44" s="23"/>
      <c r="G44" s="23">
        <v>0</v>
      </c>
      <c r="H44" s="23"/>
      <c r="I44" s="23"/>
      <c r="J44" s="24"/>
      <c r="K44" s="242"/>
      <c r="L44" s="23"/>
      <c r="M44" s="24"/>
      <c r="N44" s="242">
        <v>12</v>
      </c>
      <c r="O44" s="23">
        <v>17</v>
      </c>
      <c r="P44" s="23">
        <v>15</v>
      </c>
      <c r="Q44" s="23"/>
      <c r="R44" s="23">
        <v>13</v>
      </c>
      <c r="S44" s="23"/>
      <c r="T44" s="23"/>
      <c r="U44" s="24"/>
      <c r="V44" s="242">
        <v>0</v>
      </c>
      <c r="W44" s="23">
        <v>0</v>
      </c>
      <c r="X44" s="23">
        <v>0</v>
      </c>
      <c r="Y44" s="23">
        <v>0</v>
      </c>
      <c r="Z44" s="23">
        <v>0</v>
      </c>
      <c r="AA44" s="23"/>
      <c r="AB44" s="23">
        <v>0</v>
      </c>
      <c r="AC44" s="51"/>
      <c r="AD44" s="23"/>
      <c r="AE44" s="24"/>
      <c r="AF44" s="237"/>
      <c r="AG44" s="23"/>
      <c r="AH44" s="24"/>
      <c r="AI44" s="237"/>
      <c r="AJ44" s="23"/>
      <c r="AK44" s="24"/>
      <c r="AL44" s="246" t="s">
        <v>263</v>
      </c>
      <c r="AM44" s="23" t="s">
        <v>263</v>
      </c>
      <c r="AN44" s="50" t="s">
        <v>269</v>
      </c>
      <c r="AO44" s="50" t="s">
        <v>269</v>
      </c>
      <c r="AP44" s="50" t="s">
        <v>269</v>
      </c>
      <c r="AQ44" s="50"/>
      <c r="AR44" s="50" t="s">
        <v>334</v>
      </c>
      <c r="AS44" s="80"/>
      <c r="AT44" s="50"/>
      <c r="AU44" s="583"/>
      <c r="AV44" s="250">
        <v>8050.6087045605891</v>
      </c>
      <c r="AW44" s="25">
        <v>8706.5526092623259</v>
      </c>
      <c r="AX44" s="25">
        <v>9242.9752818709057</v>
      </c>
      <c r="AY44" s="25">
        <v>11145.354892687008</v>
      </c>
      <c r="AZ44" s="25">
        <v>8248.3878862385536</v>
      </c>
      <c r="BA44" s="25"/>
      <c r="BB44" s="25">
        <v>12070.890319349348</v>
      </c>
      <c r="BC44" s="97"/>
      <c r="BD44" s="25"/>
      <c r="BE44" s="568"/>
      <c r="BF44" s="250">
        <v>87.648903534982736</v>
      </c>
      <c r="BG44" s="25">
        <v>72.865265422507562</v>
      </c>
      <c r="BH44" s="25">
        <v>222.65098092782625</v>
      </c>
      <c r="BI44" s="25">
        <v>1977.5356998537288</v>
      </c>
      <c r="BJ44" s="25">
        <v>656.48459598977809</v>
      </c>
      <c r="BK44" s="25"/>
      <c r="BL44" s="25">
        <v>1032.8199611840571</v>
      </c>
      <c r="BM44" s="97"/>
      <c r="BN44" s="25"/>
      <c r="BO44" s="568"/>
      <c r="BP44" s="221"/>
      <c r="BQ44" s="25"/>
      <c r="BR44" s="568"/>
      <c r="BS44" s="616"/>
      <c r="BT44" s="261">
        <v>1.0887239307175681E-2</v>
      </c>
      <c r="BU44" s="27">
        <v>8.3690145448602725E-3</v>
      </c>
      <c r="BV44" s="27">
        <v>2.4088669950738918E-2</v>
      </c>
      <c r="BW44" s="27">
        <v>0.17743138005872591</v>
      </c>
      <c r="BX44" s="27">
        <v>7.9589442815249267E-2</v>
      </c>
      <c r="BY44" s="27"/>
      <c r="BZ44" s="27">
        <v>8.5562865195491958E-2</v>
      </c>
      <c r="CA44" s="98"/>
      <c r="CB44" s="27"/>
      <c r="CC44" s="28"/>
      <c r="CD44" s="242" t="s">
        <v>107</v>
      </c>
      <c r="CE44" s="29">
        <v>-0.2518224762315408</v>
      </c>
      <c r="CF44" s="29">
        <v>1.5719655405878645</v>
      </c>
      <c r="CG44" s="29">
        <v>15.3342710107987</v>
      </c>
      <c r="CH44" s="29">
        <v>-9.7841937243476647</v>
      </c>
      <c r="CI44" s="29"/>
      <c r="CJ44" s="29"/>
      <c r="CK44" s="99"/>
      <c r="CL44" s="29"/>
      <c r="CM44" s="560">
        <f t="shared" si="8"/>
        <v>0</v>
      </c>
      <c r="CN44" s="261">
        <v>0</v>
      </c>
      <c r="CO44" s="27">
        <v>0</v>
      </c>
      <c r="CP44" s="27">
        <v>0</v>
      </c>
      <c r="CQ44" s="27"/>
      <c r="CR44" s="27">
        <v>0</v>
      </c>
      <c r="CS44" s="98"/>
      <c r="CT44" s="27"/>
      <c r="CU44" s="28"/>
      <c r="CV44" s="267"/>
      <c r="CW44" s="27"/>
      <c r="CX44" s="28"/>
      <c r="CY44" s="267"/>
      <c r="CZ44" s="27"/>
      <c r="DA44" s="28"/>
      <c r="DB44" s="261"/>
      <c r="DC44" s="27"/>
      <c r="DD44" s="28"/>
      <c r="DE44" s="159"/>
      <c r="DF44" s="521"/>
      <c r="DG44" s="261"/>
      <c r="DH44" s="28"/>
      <c r="DI44" s="26"/>
      <c r="DJ44" s="171" t="s">
        <v>192</v>
      </c>
      <c r="DK44" s="626"/>
      <c r="DL44" s="165"/>
      <c r="DM44" s="165"/>
      <c r="DN44" s="630"/>
      <c r="DO44" s="187"/>
      <c r="DP44" s="165"/>
      <c r="DQ44" s="165"/>
      <c r="DR44" s="171"/>
      <c r="DS44" s="187"/>
      <c r="DT44" s="198"/>
      <c r="DU44" s="198"/>
      <c r="DV44" s="171"/>
    </row>
    <row r="45" spans="1:126" x14ac:dyDescent="0.25">
      <c r="A45" s="326">
        <v>76</v>
      </c>
      <c r="B45" s="21" t="s">
        <v>123</v>
      </c>
      <c r="C45" s="368">
        <v>2</v>
      </c>
      <c r="D45" s="23">
        <v>2</v>
      </c>
      <c r="E45" s="23">
        <v>2</v>
      </c>
      <c r="F45" s="23"/>
      <c r="G45" s="23"/>
      <c r="H45" s="23"/>
      <c r="I45" s="23"/>
      <c r="J45" s="24"/>
      <c r="K45" s="242"/>
      <c r="L45" s="23"/>
      <c r="M45" s="24"/>
      <c r="N45" s="242">
        <v>25</v>
      </c>
      <c r="O45" s="23">
        <v>19</v>
      </c>
      <c r="P45" s="23">
        <v>16</v>
      </c>
      <c r="Q45" s="23"/>
      <c r="R45" s="23"/>
      <c r="S45" s="23"/>
      <c r="T45" s="23"/>
      <c r="U45" s="24"/>
      <c r="V45" s="242"/>
      <c r="W45" s="23"/>
      <c r="X45" s="23"/>
      <c r="Y45" s="23"/>
      <c r="Z45" s="23"/>
      <c r="AA45" s="23"/>
      <c r="AB45" s="23"/>
      <c r="AC45" s="51"/>
      <c r="AD45" s="23"/>
      <c r="AE45" s="24"/>
      <c r="AF45" s="237"/>
      <c r="AG45" s="23"/>
      <c r="AH45" s="24"/>
      <c r="AI45" s="237"/>
      <c r="AJ45" s="23"/>
      <c r="AK45" s="24"/>
      <c r="AL45" s="246"/>
      <c r="AM45" s="23"/>
      <c r="AN45" s="50"/>
      <c r="AO45" s="50"/>
      <c r="AP45" s="50"/>
      <c r="AQ45" s="50"/>
      <c r="AR45" s="50"/>
      <c r="AS45" s="80"/>
      <c r="AT45" s="50"/>
      <c r="AU45" s="583"/>
      <c r="AV45" s="250">
        <v>2364.8129492717744</v>
      </c>
      <c r="AW45" s="25">
        <v>2612.3926443218879</v>
      </c>
      <c r="AX45" s="25">
        <v>3174.4270095218581</v>
      </c>
      <c r="AY45" s="25">
        <v>6005.9419126812027</v>
      </c>
      <c r="AZ45" s="25">
        <v>4355.4106123471129</v>
      </c>
      <c r="BA45" s="25"/>
      <c r="BB45" s="25"/>
      <c r="BC45" s="97"/>
      <c r="BD45" s="25"/>
      <c r="BE45" s="568"/>
      <c r="BF45" s="250"/>
      <c r="BG45" s="25"/>
      <c r="BH45" s="25"/>
      <c r="BI45" s="25">
        <v>387.02113249213153</v>
      </c>
      <c r="BJ45" s="25">
        <v>1225.0926289548722</v>
      </c>
      <c r="BK45" s="25"/>
      <c r="BL45" s="25"/>
      <c r="BM45" s="97"/>
      <c r="BN45" s="25"/>
      <c r="BO45" s="568"/>
      <c r="BP45" s="221"/>
      <c r="BQ45" s="25"/>
      <c r="BR45" s="568"/>
      <c r="BS45" s="616"/>
      <c r="BT45" s="261">
        <v>0</v>
      </c>
      <c r="BU45" s="27">
        <v>0</v>
      </c>
      <c r="BV45" s="27">
        <v>0</v>
      </c>
      <c r="BW45" s="27">
        <v>6.4439706230751015E-2</v>
      </c>
      <c r="BX45" s="27">
        <v>0.28128062724599801</v>
      </c>
      <c r="BY45" s="27"/>
      <c r="BZ45" s="27"/>
      <c r="CA45" s="98"/>
      <c r="CB45" s="27"/>
      <c r="CC45" s="28"/>
      <c r="CD45" s="242" t="s">
        <v>107</v>
      </c>
      <c r="CE45" s="29"/>
      <c r="CF45" s="29"/>
      <c r="CG45" s="29">
        <v>6.443970623075101</v>
      </c>
      <c r="CH45" s="29">
        <v>21.684092101524698</v>
      </c>
      <c r="CI45" s="29"/>
      <c r="CJ45" s="29"/>
      <c r="CK45" s="99"/>
      <c r="CL45" s="29"/>
      <c r="CM45" s="560">
        <f t="shared" si="8"/>
        <v>0</v>
      </c>
      <c r="CN45" s="261">
        <v>0</v>
      </c>
      <c r="CO45" s="27">
        <v>0</v>
      </c>
      <c r="CP45" s="27">
        <v>0</v>
      </c>
      <c r="CQ45" s="27"/>
      <c r="CR45" s="27"/>
      <c r="CS45" s="98"/>
      <c r="CT45" s="27"/>
      <c r="CU45" s="28"/>
      <c r="CV45" s="267"/>
      <c r="CW45" s="27"/>
      <c r="CX45" s="28"/>
      <c r="CY45" s="267"/>
      <c r="CZ45" s="27"/>
      <c r="DA45" s="28"/>
      <c r="DB45" s="261"/>
      <c r="DC45" s="27"/>
      <c r="DD45" s="28"/>
      <c r="DE45" s="159"/>
      <c r="DF45" s="521"/>
      <c r="DG45" s="261"/>
      <c r="DH45" s="28"/>
      <c r="DI45" s="26"/>
      <c r="DJ45" s="171"/>
      <c r="DK45" s="626"/>
      <c r="DL45" s="165"/>
      <c r="DM45" s="165"/>
      <c r="DN45" s="630"/>
      <c r="DO45" s="187"/>
      <c r="DP45" s="165"/>
      <c r="DQ45" s="165"/>
      <c r="DR45" s="171"/>
      <c r="DS45" s="187"/>
      <c r="DT45" s="198"/>
      <c r="DU45" s="198"/>
      <c r="DV45" s="171"/>
    </row>
    <row r="46" spans="1:126" x14ac:dyDescent="0.25">
      <c r="A46" s="326">
        <v>76</v>
      </c>
      <c r="B46" s="21" t="s">
        <v>65</v>
      </c>
      <c r="C46" s="368">
        <v>1</v>
      </c>
      <c r="D46" s="23">
        <v>1</v>
      </c>
      <c r="E46" s="23">
        <v>1</v>
      </c>
      <c r="F46" s="23"/>
      <c r="G46" s="23"/>
      <c r="H46" s="23"/>
      <c r="I46" s="23"/>
      <c r="J46" s="24"/>
      <c r="K46" s="242"/>
      <c r="L46" s="23"/>
      <c r="M46" s="24"/>
      <c r="N46" s="242">
        <v>0</v>
      </c>
      <c r="O46" s="23">
        <v>0</v>
      </c>
      <c r="P46" s="23">
        <v>1</v>
      </c>
      <c r="Q46" s="23"/>
      <c r="R46" s="23"/>
      <c r="S46" s="23"/>
      <c r="T46" s="23"/>
      <c r="U46" s="24"/>
      <c r="V46" s="242"/>
      <c r="W46" s="23"/>
      <c r="X46" s="23"/>
      <c r="Y46" s="23"/>
      <c r="Z46" s="23"/>
      <c r="AA46" s="23"/>
      <c r="AB46" s="23"/>
      <c r="AC46" s="51"/>
      <c r="AD46" s="23"/>
      <c r="AE46" s="24"/>
      <c r="AF46" s="237"/>
      <c r="AG46" s="23"/>
      <c r="AH46" s="24"/>
      <c r="AI46" s="237"/>
      <c r="AJ46" s="23"/>
      <c r="AK46" s="24"/>
      <c r="AL46" s="246" t="s">
        <v>310</v>
      </c>
      <c r="AM46" s="23"/>
      <c r="AN46" s="50"/>
      <c r="AO46" s="50"/>
      <c r="AP46" s="50" t="s">
        <v>323</v>
      </c>
      <c r="AQ46" s="50"/>
      <c r="AR46" s="50"/>
      <c r="AS46" s="80"/>
      <c r="AT46" s="50"/>
      <c r="AU46" s="583"/>
      <c r="AV46" s="250">
        <v>7434.505210556571</v>
      </c>
      <c r="AW46" s="25">
        <v>7434.505210556571</v>
      </c>
      <c r="AX46" s="25">
        <v>7434.505210556571</v>
      </c>
      <c r="AY46" s="25">
        <v>8376.4463491955084</v>
      </c>
      <c r="AZ46" s="25">
        <v>8376.4463491955084</v>
      </c>
      <c r="BA46" s="25"/>
      <c r="BB46" s="25"/>
      <c r="BC46" s="97"/>
      <c r="BD46" s="25"/>
      <c r="BE46" s="568"/>
      <c r="BF46" s="250"/>
      <c r="BG46" s="25"/>
      <c r="BH46" s="25"/>
      <c r="BI46" s="25"/>
      <c r="BJ46" s="25">
        <v>357.14082446884197</v>
      </c>
      <c r="BK46" s="25"/>
      <c r="BL46" s="25"/>
      <c r="BM46" s="97"/>
      <c r="BN46" s="25"/>
      <c r="BO46" s="568"/>
      <c r="BP46" s="221"/>
      <c r="BQ46" s="25"/>
      <c r="BR46" s="568"/>
      <c r="BS46" s="616"/>
      <c r="BT46" s="261">
        <v>0</v>
      </c>
      <c r="BU46" s="27">
        <v>0</v>
      </c>
      <c r="BV46" s="27">
        <v>0</v>
      </c>
      <c r="BW46" s="27">
        <v>0</v>
      </c>
      <c r="BX46" s="27">
        <v>4.2636317309325635E-2</v>
      </c>
      <c r="BY46" s="27"/>
      <c r="BZ46" s="27"/>
      <c r="CA46" s="98"/>
      <c r="CB46" s="27"/>
      <c r="CC46" s="28"/>
      <c r="CD46" s="242" t="s">
        <v>107</v>
      </c>
      <c r="CE46" s="29"/>
      <c r="CF46" s="29"/>
      <c r="CG46" s="29"/>
      <c r="CH46" s="29">
        <v>4.2636317309325635</v>
      </c>
      <c r="CI46" s="29"/>
      <c r="CJ46" s="29"/>
      <c r="CK46" s="99"/>
      <c r="CL46" s="29"/>
      <c r="CM46" s="560">
        <f t="shared" si="8"/>
        <v>0</v>
      </c>
      <c r="CN46" s="261"/>
      <c r="CO46" s="27"/>
      <c r="CP46" s="27">
        <v>0</v>
      </c>
      <c r="CQ46" s="27"/>
      <c r="CR46" s="27"/>
      <c r="CS46" s="98"/>
      <c r="CT46" s="27"/>
      <c r="CU46" s="28"/>
      <c r="CV46" s="267"/>
      <c r="CW46" s="27"/>
      <c r="CX46" s="28"/>
      <c r="CY46" s="267"/>
      <c r="CZ46" s="27"/>
      <c r="DA46" s="28"/>
      <c r="DB46" s="261"/>
      <c r="DC46" s="27"/>
      <c r="DD46" s="28"/>
      <c r="DE46" s="159"/>
      <c r="DF46" s="521"/>
      <c r="DG46" s="261"/>
      <c r="DH46" s="28"/>
      <c r="DI46" s="26"/>
      <c r="DJ46" s="171"/>
      <c r="DK46" s="626"/>
      <c r="DL46" s="165"/>
      <c r="DM46" s="165"/>
      <c r="DN46" s="630"/>
      <c r="DO46" s="187"/>
      <c r="DP46" s="165"/>
      <c r="DQ46" s="165"/>
      <c r="DR46" s="171"/>
      <c r="DS46" s="187"/>
      <c r="DT46" s="198"/>
      <c r="DU46" s="198"/>
      <c r="DV46" s="171"/>
    </row>
    <row r="47" spans="1:126" x14ac:dyDescent="0.25">
      <c r="A47" s="326">
        <v>76</v>
      </c>
      <c r="B47" s="21" t="s">
        <v>126</v>
      </c>
      <c r="C47" s="368">
        <v>1</v>
      </c>
      <c r="D47" s="23">
        <v>1</v>
      </c>
      <c r="E47" s="23">
        <v>1</v>
      </c>
      <c r="F47" s="23"/>
      <c r="G47" s="23"/>
      <c r="H47" s="23"/>
      <c r="I47" s="23"/>
      <c r="J47" s="24"/>
      <c r="K47" s="242"/>
      <c r="L47" s="23"/>
      <c r="M47" s="24"/>
      <c r="N47" s="242">
        <v>7</v>
      </c>
      <c r="O47" s="23">
        <v>8</v>
      </c>
      <c r="P47" s="23">
        <v>12</v>
      </c>
      <c r="Q47" s="23"/>
      <c r="R47" s="23"/>
      <c r="S47" s="23"/>
      <c r="T47" s="23"/>
      <c r="U47" s="24"/>
      <c r="V47" s="242"/>
      <c r="W47" s="23"/>
      <c r="X47" s="23"/>
      <c r="Y47" s="23"/>
      <c r="Z47" s="23"/>
      <c r="AA47" s="23"/>
      <c r="AB47" s="23"/>
      <c r="AC47" s="51"/>
      <c r="AD47" s="23"/>
      <c r="AE47" s="24"/>
      <c r="AF47" s="237"/>
      <c r="AG47" s="23"/>
      <c r="AH47" s="24"/>
      <c r="AI47" s="237"/>
      <c r="AJ47" s="23"/>
      <c r="AK47" s="24"/>
      <c r="AL47" s="246"/>
      <c r="AM47" s="23" t="s">
        <v>276</v>
      </c>
      <c r="AN47" s="50" t="s">
        <v>276</v>
      </c>
      <c r="AO47" s="50" t="s">
        <v>276</v>
      </c>
      <c r="AP47" s="50" t="s">
        <v>306</v>
      </c>
      <c r="AQ47" s="50"/>
      <c r="AR47" s="50"/>
      <c r="AS47" s="80"/>
      <c r="AT47" s="50"/>
      <c r="AU47" s="583"/>
      <c r="AV47" s="250">
        <v>2026.1694583411593</v>
      </c>
      <c r="AW47" s="25">
        <v>2389.0017700525323</v>
      </c>
      <c r="AX47" s="25">
        <v>2754.6798253851716</v>
      </c>
      <c r="AY47" s="25">
        <v>3117.5121370965448</v>
      </c>
      <c r="AZ47" s="25">
        <v>3430.5439354357686</v>
      </c>
      <c r="BA47" s="25"/>
      <c r="BB47" s="25"/>
      <c r="BC47" s="97"/>
      <c r="BD47" s="25"/>
      <c r="BE47" s="568"/>
      <c r="BF47" s="250">
        <v>163.63025822277621</v>
      </c>
      <c r="BG47" s="25">
        <v>206.31641254176128</v>
      </c>
      <c r="BH47" s="25">
        <v>385.59826068149869</v>
      </c>
      <c r="BI47" s="25">
        <v>1048.6565244364006</v>
      </c>
      <c r="BJ47" s="25">
        <v>1711.7147881913022</v>
      </c>
      <c r="BK47" s="25"/>
      <c r="BL47" s="25"/>
      <c r="BM47" s="97"/>
      <c r="BN47" s="25"/>
      <c r="BO47" s="568"/>
      <c r="BP47" s="221"/>
      <c r="BQ47" s="25"/>
      <c r="BR47" s="568"/>
      <c r="BS47" s="616"/>
      <c r="BT47" s="261">
        <v>8.0758426966292138E-2</v>
      </c>
      <c r="BU47" s="27">
        <v>8.6360929124478861E-2</v>
      </c>
      <c r="BV47" s="27">
        <v>0.1399793388429752</v>
      </c>
      <c r="BW47" s="27">
        <v>0.33637608397991786</v>
      </c>
      <c r="BX47" s="27">
        <v>0.49896308585649107</v>
      </c>
      <c r="BY47" s="27"/>
      <c r="BZ47" s="27"/>
      <c r="CA47" s="98"/>
      <c r="CB47" s="27"/>
      <c r="CC47" s="28"/>
      <c r="CD47" s="242" t="s">
        <v>107</v>
      </c>
      <c r="CE47" s="29">
        <v>0.56025021581867229</v>
      </c>
      <c r="CF47" s="29">
        <v>5.3618409718496336</v>
      </c>
      <c r="CG47" s="29">
        <v>19.639674513694267</v>
      </c>
      <c r="CH47" s="29">
        <v>16.258700187657322</v>
      </c>
      <c r="CI47" s="29"/>
      <c r="CJ47" s="29"/>
      <c r="CK47" s="99"/>
      <c r="CL47" s="29"/>
      <c r="CM47" s="560">
        <f t="shared" si="8"/>
        <v>0</v>
      </c>
      <c r="CN47" s="261">
        <v>0</v>
      </c>
      <c r="CO47" s="27">
        <v>0</v>
      </c>
      <c r="CP47" s="27">
        <v>0</v>
      </c>
      <c r="CQ47" s="27"/>
      <c r="CR47" s="27"/>
      <c r="CS47" s="98"/>
      <c r="CT47" s="27"/>
      <c r="CU47" s="28"/>
      <c r="CV47" s="267"/>
      <c r="CW47" s="27"/>
      <c r="CX47" s="28"/>
      <c r="CY47" s="267"/>
      <c r="CZ47" s="27"/>
      <c r="DA47" s="28"/>
      <c r="DB47" s="261"/>
      <c r="DC47" s="27"/>
      <c r="DD47" s="28"/>
      <c r="DE47" s="159"/>
      <c r="DF47" s="521"/>
      <c r="DG47" s="261"/>
      <c r="DH47" s="28"/>
      <c r="DI47" s="26"/>
      <c r="DJ47" s="171"/>
      <c r="DK47" s="626"/>
      <c r="DL47" s="165"/>
      <c r="DM47" s="165"/>
      <c r="DN47" s="630"/>
      <c r="DO47" s="187"/>
      <c r="DP47" s="165"/>
      <c r="DQ47" s="165"/>
      <c r="DR47" s="171"/>
      <c r="DS47" s="187"/>
      <c r="DT47" s="198"/>
      <c r="DU47" s="198"/>
      <c r="DV47" s="171"/>
    </row>
    <row r="48" spans="1:126" x14ac:dyDescent="0.25">
      <c r="A48" s="326">
        <v>77</v>
      </c>
      <c r="B48" s="21" t="s">
        <v>35</v>
      </c>
      <c r="C48" s="368"/>
      <c r="D48" s="23"/>
      <c r="E48" s="23"/>
      <c r="F48" s="23"/>
      <c r="G48" s="23">
        <v>0</v>
      </c>
      <c r="H48" s="23"/>
      <c r="I48" s="23"/>
      <c r="J48" s="24"/>
      <c r="K48" s="242"/>
      <c r="L48" s="23"/>
      <c r="M48" s="24"/>
      <c r="N48" s="242"/>
      <c r="O48" s="23"/>
      <c r="P48" s="23"/>
      <c r="Q48" s="23"/>
      <c r="R48" s="23">
        <v>21</v>
      </c>
      <c r="S48" s="23"/>
      <c r="T48" s="23"/>
      <c r="U48" s="24"/>
      <c r="V48" s="242"/>
      <c r="W48" s="23"/>
      <c r="X48" s="23"/>
      <c r="Y48" s="23"/>
      <c r="Z48" s="23"/>
      <c r="AA48" s="23"/>
      <c r="AB48" s="23">
        <v>0</v>
      </c>
      <c r="AC48" s="51"/>
      <c r="AD48" s="23"/>
      <c r="AE48" s="24"/>
      <c r="AF48" s="237"/>
      <c r="AG48" s="23"/>
      <c r="AH48" s="24"/>
      <c r="AI48" s="237"/>
      <c r="AJ48" s="23"/>
      <c r="AK48" s="24"/>
      <c r="AL48" s="246"/>
      <c r="AM48" s="50"/>
      <c r="AN48" s="50"/>
      <c r="AO48" s="50"/>
      <c r="AP48" s="50"/>
      <c r="AQ48" s="50"/>
      <c r="AR48" s="50" t="s">
        <v>303</v>
      </c>
      <c r="AS48" s="80"/>
      <c r="AT48" s="50"/>
      <c r="AU48" s="583"/>
      <c r="AV48" s="250"/>
      <c r="AW48" s="25"/>
      <c r="AX48" s="25"/>
      <c r="AY48" s="25"/>
      <c r="AZ48" s="25"/>
      <c r="BA48" s="25"/>
      <c r="BB48" s="25">
        <v>4375.3308176959727</v>
      </c>
      <c r="BC48" s="97"/>
      <c r="BD48" s="25"/>
      <c r="BE48" s="568"/>
      <c r="BF48" s="250"/>
      <c r="BG48" s="25"/>
      <c r="BH48" s="25"/>
      <c r="BI48" s="25"/>
      <c r="BJ48" s="25"/>
      <c r="BK48" s="25"/>
      <c r="BL48" s="25">
        <v>2386.1560264312666</v>
      </c>
      <c r="BM48" s="97"/>
      <c r="BN48" s="25"/>
      <c r="BO48" s="568"/>
      <c r="BP48" s="221"/>
      <c r="BQ48" s="25"/>
      <c r="BR48" s="568"/>
      <c r="BS48" s="616"/>
      <c r="BT48" s="261"/>
      <c r="BU48" s="27"/>
      <c r="BV48" s="27"/>
      <c r="BW48" s="27"/>
      <c r="BX48" s="27"/>
      <c r="BY48" s="27"/>
      <c r="BZ48" s="27">
        <f>BL48/BB48</f>
        <v>0.54536585365853651</v>
      </c>
      <c r="CA48" s="98"/>
      <c r="CB48" s="27"/>
      <c r="CC48" s="28"/>
      <c r="CD48" s="242" t="s">
        <v>107</v>
      </c>
      <c r="CE48" s="29"/>
      <c r="CF48" s="29"/>
      <c r="CG48" s="29"/>
      <c r="CH48" s="29"/>
      <c r="CI48" s="29"/>
      <c r="CJ48" s="29"/>
      <c r="CK48" s="99"/>
      <c r="CL48" s="29"/>
      <c r="CM48" s="560">
        <f t="shared" si="8"/>
        <v>0</v>
      </c>
      <c r="CN48" s="261"/>
      <c r="CO48" s="27"/>
      <c r="CP48" s="27"/>
      <c r="CQ48" s="27"/>
      <c r="CR48" s="27">
        <f>AB48/R48</f>
        <v>0</v>
      </c>
      <c r="CS48" s="98"/>
      <c r="CT48" s="27"/>
      <c r="CU48" s="28"/>
      <c r="CV48" s="267"/>
      <c r="CW48" s="27"/>
      <c r="CX48" s="28"/>
      <c r="CY48" s="267"/>
      <c r="CZ48" s="27"/>
      <c r="DA48" s="28"/>
      <c r="DB48" s="261"/>
      <c r="DC48" s="27"/>
      <c r="DD48" s="28"/>
      <c r="DE48" s="159"/>
      <c r="DF48" s="159"/>
      <c r="DG48" s="261"/>
      <c r="DH48" s="28"/>
      <c r="DI48" s="261"/>
      <c r="DJ48" s="171" t="s">
        <v>192</v>
      </c>
      <c r="DK48" s="626"/>
      <c r="DL48" s="165"/>
      <c r="DM48" s="165"/>
      <c r="DN48" s="630"/>
      <c r="DO48" s="187"/>
      <c r="DP48" s="165"/>
      <c r="DQ48" s="165"/>
      <c r="DR48" s="171"/>
      <c r="DS48" s="187"/>
      <c r="DT48" s="198"/>
      <c r="DU48" s="198"/>
      <c r="DV48" s="171"/>
    </row>
    <row r="49" spans="1:128" x14ac:dyDescent="0.25">
      <c r="A49" s="326">
        <v>87</v>
      </c>
      <c r="B49" s="21" t="s">
        <v>129</v>
      </c>
      <c r="C49" s="368">
        <v>0</v>
      </c>
      <c r="D49" s="23">
        <v>0</v>
      </c>
      <c r="E49" s="23">
        <v>0</v>
      </c>
      <c r="F49" s="23"/>
      <c r="G49" s="23"/>
      <c r="H49" s="23">
        <v>0</v>
      </c>
      <c r="I49" s="23">
        <v>0</v>
      </c>
      <c r="J49" s="24"/>
      <c r="K49" s="242">
        <v>3</v>
      </c>
      <c r="L49" s="23">
        <v>3</v>
      </c>
      <c r="M49" s="24"/>
      <c r="N49" s="242">
        <v>15</v>
      </c>
      <c r="O49" s="23">
        <v>12</v>
      </c>
      <c r="P49" s="23">
        <v>8</v>
      </c>
      <c r="Q49" s="23"/>
      <c r="R49" s="23"/>
      <c r="S49" s="23">
        <v>9</v>
      </c>
      <c r="T49" s="23">
        <v>6</v>
      </c>
      <c r="U49" s="24"/>
      <c r="V49" s="242"/>
      <c r="W49" s="23"/>
      <c r="X49" s="23"/>
      <c r="Y49" s="23"/>
      <c r="Z49" s="23"/>
      <c r="AA49" s="23"/>
      <c r="AB49" s="23"/>
      <c r="AC49" s="51">
        <v>0</v>
      </c>
      <c r="AD49" s="23">
        <v>0</v>
      </c>
      <c r="AE49" s="24"/>
      <c r="AF49" s="237">
        <v>3</v>
      </c>
      <c r="AG49" s="23">
        <v>1</v>
      </c>
      <c r="AH49" s="24"/>
      <c r="AI49" s="237">
        <v>1</v>
      </c>
      <c r="AJ49" s="23">
        <v>0</v>
      </c>
      <c r="AK49" s="24"/>
      <c r="AL49" s="246">
        <v>15.722733507492844</v>
      </c>
      <c r="AM49" s="50">
        <v>16.861030955999116</v>
      </c>
      <c r="AN49" s="50">
        <v>17.999328404505381</v>
      </c>
      <c r="AO49" s="50">
        <v>17.999328404505381</v>
      </c>
      <c r="AP49" s="50">
        <v>17.999328404505381</v>
      </c>
      <c r="AQ49" s="50"/>
      <c r="AR49" s="50"/>
      <c r="AS49" s="80" t="s">
        <v>263</v>
      </c>
      <c r="AT49" s="50" t="s">
        <v>269</v>
      </c>
      <c r="AU49" s="583"/>
      <c r="AV49" s="250">
        <v>3005.1052640565508</v>
      </c>
      <c r="AW49" s="25">
        <v>2858.5494675613686</v>
      </c>
      <c r="AX49" s="25">
        <v>3854.559735004354</v>
      </c>
      <c r="AY49" s="25">
        <v>3631.1688607349988</v>
      </c>
      <c r="AZ49" s="25">
        <v>4819.2668226134174</v>
      </c>
      <c r="BA49" s="25"/>
      <c r="BB49" s="25"/>
      <c r="BC49" s="97">
        <v>4466.3946135764736</v>
      </c>
      <c r="BD49" s="25">
        <v>7459</v>
      </c>
      <c r="BE49" s="568"/>
      <c r="BF49" s="250">
        <v>1155.3719102338632</v>
      </c>
      <c r="BG49" s="25">
        <v>855.14595819033468</v>
      </c>
      <c r="BH49" s="25">
        <v>798.23108576502125</v>
      </c>
      <c r="BI49" s="25">
        <v>782.57949584806011</v>
      </c>
      <c r="BJ49" s="25">
        <v>764.08216230983317</v>
      </c>
      <c r="BK49" s="25"/>
      <c r="BL49" s="25"/>
      <c r="BM49" s="97">
        <v>485.19928742579725</v>
      </c>
      <c r="BN49" s="25">
        <v>212</v>
      </c>
      <c r="BO49" s="568"/>
      <c r="BP49" s="221">
        <v>1141.1431921275348</v>
      </c>
      <c r="BQ49" s="25">
        <v>853</v>
      </c>
      <c r="BR49" s="568"/>
      <c r="BS49" s="616"/>
      <c r="BT49" s="261">
        <f>BF49/AV49</f>
        <v>0.38446969696969696</v>
      </c>
      <c r="BU49" s="27">
        <f>BG49/AW49</f>
        <v>0.29915380786460921</v>
      </c>
      <c r="BV49" s="27">
        <f>BH49/AX49</f>
        <v>0.20708748615725359</v>
      </c>
      <c r="BW49" s="27">
        <f>BI49/AY49</f>
        <v>0.21551724137931036</v>
      </c>
      <c r="BX49" s="27">
        <f>BJ49/AZ49</f>
        <v>0.15854738706820193</v>
      </c>
      <c r="BY49" s="27"/>
      <c r="BZ49" s="27"/>
      <c r="CA49" s="98">
        <f t="shared" ref="CA49:CB51" si="45">BM49/BC49</f>
        <v>0.10863332271424021</v>
      </c>
      <c r="CB49" s="27">
        <f t="shared" si="45"/>
        <v>2.8422040488001073E-2</v>
      </c>
      <c r="CC49" s="28"/>
      <c r="CD49" s="242" t="s">
        <v>107</v>
      </c>
      <c r="CE49" s="29">
        <f>(BU49-BT49)*100</f>
        <v>-8.5315889105087752</v>
      </c>
      <c r="CF49" s="29">
        <f>(BV49-BU49)*100</f>
        <v>-9.2066321707355634</v>
      </c>
      <c r="CG49" s="29">
        <f>(BW49-BV49)*100</f>
        <v>0.84297552220567729</v>
      </c>
      <c r="CH49" s="29">
        <f>(BX49-BW49)*100</f>
        <v>-5.6969854311108428</v>
      </c>
      <c r="CI49" s="29"/>
      <c r="CJ49" s="29"/>
      <c r="CK49" s="99"/>
      <c r="CL49" s="29">
        <f t="shared" ref="CL49:CL51" si="46">(CB49-CA49)*100</f>
        <v>-8.0211282226239131</v>
      </c>
      <c r="CM49" s="560">
        <f t="shared" si="8"/>
        <v>-2.8422040488001072</v>
      </c>
      <c r="CN49" s="261">
        <f>X49/N49</f>
        <v>0</v>
      </c>
      <c r="CO49" s="27">
        <f>Y49/O49</f>
        <v>0</v>
      </c>
      <c r="CP49" s="27">
        <f>Z49/P49</f>
        <v>0</v>
      </c>
      <c r="CQ49" s="27"/>
      <c r="CR49" s="27"/>
      <c r="CS49" s="98">
        <f t="shared" ref="CS49:CT51" si="47">AC49/S49</f>
        <v>0</v>
      </c>
      <c r="CT49" s="27">
        <f t="shared" si="47"/>
        <v>0</v>
      </c>
      <c r="CU49" s="28"/>
      <c r="CV49" s="267">
        <f t="shared" ref="CV49:CW51" si="48">AF49/S49</f>
        <v>0.33333333333333331</v>
      </c>
      <c r="CW49" s="27">
        <f t="shared" si="48"/>
        <v>0.16666666666666666</v>
      </c>
      <c r="CX49" s="28"/>
      <c r="CY49" s="267">
        <f t="shared" ref="CY49:CZ51" si="49">AI49/S49</f>
        <v>0.1111111111111111</v>
      </c>
      <c r="CZ49" s="27">
        <f t="shared" si="49"/>
        <v>0</v>
      </c>
      <c r="DA49" s="28"/>
      <c r="DB49" s="261">
        <f t="shared" ref="DB49:DC51" si="50">(AC49+AF49+AI49)/S49</f>
        <v>0.44444444444444442</v>
      </c>
      <c r="DC49" s="27">
        <f t="shared" si="50"/>
        <v>0.16666666666666666</v>
      </c>
      <c r="DD49" s="28"/>
      <c r="DE49" s="159"/>
      <c r="DF49" s="159"/>
      <c r="DG49" s="261"/>
      <c r="DH49" s="28"/>
      <c r="DI49" s="261"/>
      <c r="DJ49" s="171"/>
      <c r="DK49" s="626" t="s">
        <v>192</v>
      </c>
      <c r="DL49" s="165"/>
      <c r="DM49" s="165"/>
      <c r="DN49" s="630" t="s">
        <v>192</v>
      </c>
      <c r="DO49" s="187" t="s">
        <v>192</v>
      </c>
      <c r="DP49" s="165"/>
      <c r="DQ49" s="165"/>
      <c r="DR49" s="171" t="s">
        <v>192</v>
      </c>
      <c r="DS49" s="187"/>
      <c r="DT49" s="198"/>
      <c r="DU49" s="198"/>
      <c r="DV49" s="171"/>
    </row>
    <row r="50" spans="1:128" x14ac:dyDescent="0.25">
      <c r="A50" s="326">
        <v>89</v>
      </c>
      <c r="B50" s="21" t="s">
        <v>44</v>
      </c>
      <c r="C50" s="368"/>
      <c r="D50" s="23"/>
      <c r="E50" s="23"/>
      <c r="F50" s="23"/>
      <c r="G50" s="23"/>
      <c r="H50" s="23">
        <v>0</v>
      </c>
      <c r="I50" s="23">
        <v>0</v>
      </c>
      <c r="J50" s="24">
        <v>0</v>
      </c>
      <c r="K50" s="242">
        <v>4</v>
      </c>
      <c r="L50" s="23">
        <v>5</v>
      </c>
      <c r="M50" s="24">
        <v>4</v>
      </c>
      <c r="N50" s="242"/>
      <c r="O50" s="23"/>
      <c r="P50" s="23"/>
      <c r="Q50" s="23"/>
      <c r="R50" s="23"/>
      <c r="S50" s="23">
        <v>43</v>
      </c>
      <c r="T50" s="23">
        <v>34</v>
      </c>
      <c r="U50" s="24">
        <v>42</v>
      </c>
      <c r="V50" s="242"/>
      <c r="W50" s="23"/>
      <c r="X50" s="23"/>
      <c r="Y50" s="23"/>
      <c r="Z50" s="23"/>
      <c r="AA50" s="23"/>
      <c r="AB50" s="23"/>
      <c r="AC50" s="51">
        <v>4</v>
      </c>
      <c r="AD50" s="23">
        <v>4</v>
      </c>
      <c r="AE50" s="24">
        <v>3</v>
      </c>
      <c r="AF50" s="237">
        <v>0</v>
      </c>
      <c r="AG50" s="23">
        <v>0</v>
      </c>
      <c r="AH50" s="24">
        <v>0</v>
      </c>
      <c r="AI50" s="237">
        <v>16</v>
      </c>
      <c r="AJ50" s="23">
        <v>8</v>
      </c>
      <c r="AK50" s="24">
        <v>15</v>
      </c>
      <c r="AL50" s="246"/>
      <c r="AM50" s="50"/>
      <c r="AN50" s="50"/>
      <c r="AO50" s="50"/>
      <c r="AP50" s="50"/>
      <c r="AQ50" s="50"/>
      <c r="AR50" s="80"/>
      <c r="AS50" s="80">
        <v>57.057159606376743</v>
      </c>
      <c r="AT50" s="50">
        <v>69.209999999999994</v>
      </c>
      <c r="AU50" s="583">
        <v>60.49</v>
      </c>
      <c r="AV50" s="250"/>
      <c r="AW50" s="25"/>
      <c r="AX50" s="25"/>
      <c r="AY50" s="25"/>
      <c r="AZ50" s="25"/>
      <c r="BA50" s="25"/>
      <c r="BB50" s="97"/>
      <c r="BC50" s="97">
        <v>20819.218444971855</v>
      </c>
      <c r="BD50" s="25">
        <v>9209.56</v>
      </c>
      <c r="BE50" s="568">
        <v>9200</v>
      </c>
      <c r="BF50" s="250"/>
      <c r="BG50" s="25"/>
      <c r="BH50" s="25"/>
      <c r="BI50" s="25"/>
      <c r="BJ50" s="25"/>
      <c r="BK50" s="25"/>
      <c r="BL50" s="25"/>
      <c r="BM50" s="97">
        <v>3385.2254682671132</v>
      </c>
      <c r="BN50" s="25">
        <v>1527.84</v>
      </c>
      <c r="BO50" s="568">
        <v>1201</v>
      </c>
      <c r="BP50" s="221">
        <v>42724.002709147928</v>
      </c>
      <c r="BQ50" s="25">
        <v>38178.339999999997</v>
      </c>
      <c r="BR50" s="568">
        <v>39708</v>
      </c>
      <c r="BS50" s="616">
        <f t="shared" si="6"/>
        <v>4.0066173647151856E-2</v>
      </c>
      <c r="BT50" s="261"/>
      <c r="BU50" s="27"/>
      <c r="BV50" s="27"/>
      <c r="BW50" s="27"/>
      <c r="BX50" s="27"/>
      <c r="BY50" s="27"/>
      <c r="BZ50" s="27"/>
      <c r="CA50" s="98">
        <f t="shared" si="45"/>
        <v>0.16260098702622983</v>
      </c>
      <c r="CB50" s="27">
        <f t="shared" si="45"/>
        <v>0.16589717641233676</v>
      </c>
      <c r="CC50" s="28">
        <f>BO50/BE50</f>
        <v>0.13054347826086957</v>
      </c>
      <c r="CD50" s="242" t="s">
        <v>107</v>
      </c>
      <c r="CE50" s="29"/>
      <c r="CF50" s="29"/>
      <c r="CG50" s="29"/>
      <c r="CH50" s="29"/>
      <c r="CI50" s="29"/>
      <c r="CJ50" s="29"/>
      <c r="CK50" s="99"/>
      <c r="CL50" s="29">
        <f t="shared" si="46"/>
        <v>0.32961893861069291</v>
      </c>
      <c r="CM50" s="560">
        <f t="shared" si="8"/>
        <v>-3.5353698151467188</v>
      </c>
      <c r="CN50" s="261"/>
      <c r="CO50" s="27"/>
      <c r="CP50" s="27"/>
      <c r="CQ50" s="27"/>
      <c r="CR50" s="27"/>
      <c r="CS50" s="98">
        <f t="shared" si="47"/>
        <v>9.3023255813953487E-2</v>
      </c>
      <c r="CT50" s="27">
        <f t="shared" si="47"/>
        <v>0.11764705882352941</v>
      </c>
      <c r="CU50" s="28">
        <f>AD50/U50</f>
        <v>9.5238095238095233E-2</v>
      </c>
      <c r="CV50" s="267">
        <f t="shared" si="48"/>
        <v>0</v>
      </c>
      <c r="CW50" s="27">
        <f t="shared" si="48"/>
        <v>0</v>
      </c>
      <c r="CX50" s="28">
        <f>AH50/U50</f>
        <v>0</v>
      </c>
      <c r="CY50" s="267">
        <f t="shared" si="49"/>
        <v>0.37209302325581395</v>
      </c>
      <c r="CZ50" s="27">
        <f t="shared" si="49"/>
        <v>0.23529411764705882</v>
      </c>
      <c r="DA50" s="28">
        <f>AK50/U50</f>
        <v>0.35714285714285715</v>
      </c>
      <c r="DB50" s="261">
        <f t="shared" si="50"/>
        <v>0.46511627906976744</v>
      </c>
      <c r="DC50" s="27">
        <f t="shared" si="50"/>
        <v>0.35294117647058826</v>
      </c>
      <c r="DD50" s="28">
        <f>(AE50+AH50+AK50)/U50</f>
        <v>0.42857142857142855</v>
      </c>
      <c r="DE50" s="159">
        <f>(AU50-AT50)/AT50</f>
        <v>-0.12599335356162394</v>
      </c>
      <c r="DF50" s="159">
        <f>(U50-T50)/T50</f>
        <v>0.23529411764705882</v>
      </c>
      <c r="DG50" s="261"/>
      <c r="DH50" s="28"/>
      <c r="DI50" s="261"/>
      <c r="DJ50" s="171"/>
      <c r="DK50" s="626"/>
      <c r="DL50" s="165" t="s">
        <v>192</v>
      </c>
      <c r="DM50" s="165"/>
      <c r="DN50" s="630" t="s">
        <v>192</v>
      </c>
      <c r="DO50" s="187"/>
      <c r="DP50" s="165" t="s">
        <v>192</v>
      </c>
      <c r="DQ50" s="165"/>
      <c r="DR50" s="171" t="s">
        <v>192</v>
      </c>
      <c r="DS50" s="187"/>
      <c r="DT50" s="198" t="s">
        <v>192</v>
      </c>
      <c r="DU50" s="198"/>
      <c r="DV50" s="171" t="s">
        <v>192</v>
      </c>
    </row>
    <row r="51" spans="1:128" x14ac:dyDescent="0.25">
      <c r="A51" s="326">
        <v>91</v>
      </c>
      <c r="B51" s="21" t="s">
        <v>45</v>
      </c>
      <c r="C51" s="368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4">
        <v>0</v>
      </c>
      <c r="K51" s="242">
        <v>3</v>
      </c>
      <c r="L51" s="23">
        <v>3</v>
      </c>
      <c r="M51" s="24">
        <v>3</v>
      </c>
      <c r="N51" s="242">
        <v>8</v>
      </c>
      <c r="O51" s="23">
        <v>12</v>
      </c>
      <c r="P51" s="23">
        <v>15</v>
      </c>
      <c r="Q51" s="23">
        <v>8</v>
      </c>
      <c r="R51" s="23">
        <v>13</v>
      </c>
      <c r="S51" s="23">
        <v>13</v>
      </c>
      <c r="T51" s="23">
        <v>7</v>
      </c>
      <c r="U51" s="24">
        <v>6</v>
      </c>
      <c r="V51" s="242">
        <v>1</v>
      </c>
      <c r="W51" s="23">
        <v>0</v>
      </c>
      <c r="X51" s="23">
        <v>0</v>
      </c>
      <c r="Y51" s="23">
        <v>1</v>
      </c>
      <c r="Z51" s="23">
        <v>1</v>
      </c>
      <c r="AA51" s="23">
        <v>3</v>
      </c>
      <c r="AB51" s="23">
        <v>2</v>
      </c>
      <c r="AC51" s="51">
        <v>1</v>
      </c>
      <c r="AD51" s="23">
        <v>1</v>
      </c>
      <c r="AE51" s="24">
        <v>1</v>
      </c>
      <c r="AF51" s="237">
        <v>0</v>
      </c>
      <c r="AG51" s="23">
        <v>0</v>
      </c>
      <c r="AH51" s="24">
        <v>0</v>
      </c>
      <c r="AI51" s="237">
        <v>2</v>
      </c>
      <c r="AJ51" s="23">
        <v>2</v>
      </c>
      <c r="AK51" s="24">
        <v>3</v>
      </c>
      <c r="AL51" s="246">
        <v>13.23270783888538</v>
      </c>
      <c r="AM51" s="50">
        <v>15.793877098024485</v>
      </c>
      <c r="AN51" s="50">
        <v>21.058502797365982</v>
      </c>
      <c r="AO51" s="50">
        <v>23.477384875441803</v>
      </c>
      <c r="AP51" s="50">
        <v>23.477384875441803</v>
      </c>
      <c r="AQ51" s="50">
        <v>23.477384875441803</v>
      </c>
      <c r="AR51" s="80">
        <v>23.477384875441803</v>
      </c>
      <c r="AS51" s="80">
        <v>22.296401272616549</v>
      </c>
      <c r="AT51" s="50">
        <v>22.3</v>
      </c>
      <c r="AU51" s="583"/>
      <c r="AV51" s="250">
        <v>19801.153664464062</v>
      </c>
      <c r="AW51" s="25">
        <v>23251.646262684902</v>
      </c>
      <c r="AX51" s="25">
        <v>29071.547686125861</v>
      </c>
      <c r="AY51" s="25">
        <v>36008.688055275721</v>
      </c>
      <c r="AZ51" s="25">
        <v>35805.658476616525</v>
      </c>
      <c r="BA51" s="25">
        <v>34374.605153072553</v>
      </c>
      <c r="BB51" s="97">
        <v>32675.681982458835</v>
      </c>
      <c r="BC51" s="97">
        <v>35040.452245576293</v>
      </c>
      <c r="BD51" s="25">
        <v>33368.559999999998</v>
      </c>
      <c r="BE51" s="568">
        <v>33128</v>
      </c>
      <c r="BF51" s="250">
        <v>38.929772738914409</v>
      </c>
      <c r="BG51" s="25">
        <v>0</v>
      </c>
      <c r="BH51" s="25">
        <v>262.56253521607732</v>
      </c>
      <c r="BI51" s="25">
        <v>4600.9982868623401</v>
      </c>
      <c r="BJ51" s="25">
        <v>2329.8672176026321</v>
      </c>
      <c r="BK51" s="25">
        <v>6735.078343321893</v>
      </c>
      <c r="BL51" s="25">
        <v>1457.0207340880245</v>
      </c>
      <c r="BM51" s="97">
        <v>1408.7142361170397</v>
      </c>
      <c r="BN51" s="25">
        <v>-2129.8200000000002</v>
      </c>
      <c r="BO51" s="568">
        <v>74</v>
      </c>
      <c r="BP51" s="221">
        <v>6782.7872351324131</v>
      </c>
      <c r="BQ51" s="25">
        <v>3371.97</v>
      </c>
      <c r="BR51" s="568">
        <v>3238.94</v>
      </c>
      <c r="BS51" s="616">
        <f t="shared" si="6"/>
        <v>-3.9451715169470596E-2</v>
      </c>
      <c r="BT51" s="261">
        <f t="shared" ref="BT51:BZ51" si="51">BF51/AV51</f>
        <v>1.9660355855315305E-3</v>
      </c>
      <c r="BU51" s="27">
        <f t="shared" si="51"/>
        <v>0</v>
      </c>
      <c r="BV51" s="27">
        <f t="shared" si="51"/>
        <v>9.0315981127273449E-3</v>
      </c>
      <c r="BW51" s="27">
        <f t="shared" si="51"/>
        <v>0.12777467148482341</v>
      </c>
      <c r="BX51" s="27">
        <f t="shared" si="51"/>
        <v>6.5069805073524625E-2</v>
      </c>
      <c r="BY51" s="27">
        <f t="shared" si="51"/>
        <v>0.19593180236776864</v>
      </c>
      <c r="BZ51" s="27">
        <f t="shared" si="51"/>
        <v>4.4590369525269326E-2</v>
      </c>
      <c r="CA51" s="98">
        <f t="shared" si="45"/>
        <v>4.0202512976837614E-2</v>
      </c>
      <c r="CB51" s="27">
        <f t="shared" si="45"/>
        <v>-6.3827147470553125E-2</v>
      </c>
      <c r="CC51" s="28">
        <f>BO51/BE51</f>
        <v>2.2337599613619897E-3</v>
      </c>
      <c r="CD51" s="242" t="s">
        <v>107</v>
      </c>
      <c r="CE51" s="29">
        <f t="shared" ref="CE51:CK51" si="52">(BU51-BT51)*100</f>
        <v>-0.19660355855315303</v>
      </c>
      <c r="CF51" s="29">
        <f t="shared" si="52"/>
        <v>0.90315981127273448</v>
      </c>
      <c r="CG51" s="29">
        <f t="shared" si="52"/>
        <v>11.874307337209606</v>
      </c>
      <c r="CH51" s="29">
        <f t="shared" si="52"/>
        <v>-6.2704866411298781</v>
      </c>
      <c r="CI51" s="29">
        <f t="shared" si="52"/>
        <v>13.086199729424402</v>
      </c>
      <c r="CJ51" s="29">
        <f t="shared" si="52"/>
        <v>-15.134143284249932</v>
      </c>
      <c r="CK51" s="99">
        <f t="shared" si="52"/>
        <v>-0.43878565484317122</v>
      </c>
      <c r="CL51" s="29">
        <f t="shared" si="46"/>
        <v>-10.402966044739074</v>
      </c>
      <c r="CM51" s="560">
        <f t="shared" si="8"/>
        <v>6.6060907431915119</v>
      </c>
      <c r="CN51" s="261">
        <f>X51/N51</f>
        <v>0</v>
      </c>
      <c r="CO51" s="27">
        <f>Y51/O51</f>
        <v>8.3333333333333329E-2</v>
      </c>
      <c r="CP51" s="27">
        <f>Z51/P51</f>
        <v>6.6666666666666666E-2</v>
      </c>
      <c r="CQ51" s="27">
        <f>AA51/Q51</f>
        <v>0.375</v>
      </c>
      <c r="CR51" s="27">
        <f>AB51/R51</f>
        <v>0.15384615384615385</v>
      </c>
      <c r="CS51" s="98">
        <f t="shared" si="47"/>
        <v>7.6923076923076927E-2</v>
      </c>
      <c r="CT51" s="27">
        <f t="shared" si="47"/>
        <v>0.14285714285714285</v>
      </c>
      <c r="CU51" s="28">
        <f>AD51/U51</f>
        <v>0.16666666666666666</v>
      </c>
      <c r="CV51" s="267">
        <f t="shared" si="48"/>
        <v>0</v>
      </c>
      <c r="CW51" s="27">
        <f t="shared" si="48"/>
        <v>0</v>
      </c>
      <c r="CX51" s="28">
        <f>AH51/U51</f>
        <v>0</v>
      </c>
      <c r="CY51" s="267">
        <f t="shared" si="49"/>
        <v>0.15384615384615385</v>
      </c>
      <c r="CZ51" s="27">
        <f t="shared" si="49"/>
        <v>0.2857142857142857</v>
      </c>
      <c r="DA51" s="28">
        <f>AK51/U51</f>
        <v>0.5</v>
      </c>
      <c r="DB51" s="261">
        <f t="shared" si="50"/>
        <v>0.23076923076923078</v>
      </c>
      <c r="DC51" s="27">
        <f t="shared" si="50"/>
        <v>0.42857142857142855</v>
      </c>
      <c r="DD51" s="28">
        <f>(AE51+AH51+AK51)/U51</f>
        <v>0.66666666666666663</v>
      </c>
      <c r="DE51" s="159"/>
      <c r="DF51" s="159">
        <f>(U51-T51)/T51</f>
        <v>-0.14285714285714285</v>
      </c>
      <c r="DG51" s="261"/>
      <c r="DH51" s="28"/>
      <c r="DI51" s="261"/>
      <c r="DJ51" s="171" t="s">
        <v>192</v>
      </c>
      <c r="DK51" s="626"/>
      <c r="DL51" s="165" t="s">
        <v>192</v>
      </c>
      <c r="DM51" s="165"/>
      <c r="DN51" s="630" t="s">
        <v>192</v>
      </c>
      <c r="DO51" s="187"/>
      <c r="DP51" s="165" t="s">
        <v>192</v>
      </c>
      <c r="DQ51" s="165"/>
      <c r="DR51" s="171" t="s">
        <v>192</v>
      </c>
      <c r="DS51" s="187"/>
      <c r="DT51" s="198" t="s">
        <v>192</v>
      </c>
      <c r="DU51" s="198"/>
      <c r="DV51" s="171" t="s">
        <v>192</v>
      </c>
    </row>
    <row r="52" spans="1:128" x14ac:dyDescent="0.25">
      <c r="A52" s="326">
        <v>93</v>
      </c>
      <c r="B52" s="21" t="s">
        <v>171</v>
      </c>
      <c r="C52" s="368"/>
      <c r="D52" s="23"/>
      <c r="E52" s="23"/>
      <c r="F52" s="23"/>
      <c r="G52" s="23">
        <v>1</v>
      </c>
      <c r="H52" s="23">
        <v>0</v>
      </c>
      <c r="I52" s="23"/>
      <c r="J52" s="24"/>
      <c r="K52" s="242">
        <v>1</v>
      </c>
      <c r="L52" s="23"/>
      <c r="M52" s="24"/>
      <c r="N52" s="242"/>
      <c r="O52" s="23"/>
      <c r="P52" s="23"/>
      <c r="Q52" s="23"/>
      <c r="R52" s="23">
        <v>10</v>
      </c>
      <c r="S52" s="23">
        <v>10</v>
      </c>
      <c r="T52" s="23"/>
      <c r="U52" s="24"/>
      <c r="V52" s="242"/>
      <c r="W52" s="23"/>
      <c r="X52" s="23"/>
      <c r="Y52" s="23"/>
      <c r="Z52" s="23"/>
      <c r="AA52" s="23"/>
      <c r="AB52" s="23">
        <v>0</v>
      </c>
      <c r="AC52" s="51">
        <v>0</v>
      </c>
      <c r="AD52" s="23"/>
      <c r="AE52" s="24"/>
      <c r="AF52" s="237">
        <v>0</v>
      </c>
      <c r="AG52" s="23"/>
      <c r="AH52" s="24"/>
      <c r="AI52" s="237">
        <v>0</v>
      </c>
      <c r="AJ52" s="23"/>
      <c r="AK52" s="24"/>
      <c r="AL52" s="246"/>
      <c r="AM52" s="23"/>
      <c r="AN52" s="50"/>
      <c r="AO52" s="50"/>
      <c r="AP52" s="50"/>
      <c r="AQ52" s="50"/>
      <c r="AR52" s="50"/>
      <c r="AS52" s="80">
        <v>40.409559421972553</v>
      </c>
      <c r="AT52" s="50"/>
      <c r="AU52" s="583"/>
      <c r="AV52" s="250"/>
      <c r="AW52" s="25"/>
      <c r="AX52" s="25"/>
      <c r="AY52" s="25"/>
      <c r="AZ52" s="25"/>
      <c r="BA52" s="25"/>
      <c r="BB52" s="25">
        <v>7305.0665619433012</v>
      </c>
      <c r="BC52" s="97">
        <v>7907.368199384181</v>
      </c>
      <c r="BD52" s="25"/>
      <c r="BE52" s="568"/>
      <c r="BF52" s="250"/>
      <c r="BG52" s="25"/>
      <c r="BH52" s="25"/>
      <c r="BI52" s="25"/>
      <c r="BJ52" s="25"/>
      <c r="BK52" s="25"/>
      <c r="BL52" s="25">
        <v>4251.0287363190873</v>
      </c>
      <c r="BM52" s="97">
        <v>2814.1416383515175</v>
      </c>
      <c r="BN52" s="25"/>
      <c r="BO52" s="568"/>
      <c r="BP52" s="221">
        <v>5690.1639717474573</v>
      </c>
      <c r="BQ52" s="25"/>
      <c r="BR52" s="568"/>
      <c r="BS52" s="616"/>
      <c r="BT52" s="261"/>
      <c r="BU52" s="27"/>
      <c r="BV52" s="27"/>
      <c r="BW52" s="27"/>
      <c r="BX52" s="27"/>
      <c r="BY52" s="27"/>
      <c r="BZ52" s="27">
        <f>BL52/BB52</f>
        <v>0.58192881615417125</v>
      </c>
      <c r="CA52" s="98">
        <f>BM52/BC52</f>
        <v>0.35588852920377229</v>
      </c>
      <c r="CB52" s="27"/>
      <c r="CC52" s="28"/>
      <c r="CD52" s="242"/>
      <c r="CE52" s="29"/>
      <c r="CF52" s="29"/>
      <c r="CG52" s="29"/>
      <c r="CH52" s="29"/>
      <c r="CI52" s="29"/>
      <c r="CJ52" s="29"/>
      <c r="CK52" s="99">
        <f>(CA52-BZ52)*100</f>
        <v>-22.604028695039897</v>
      </c>
      <c r="CL52" s="29"/>
      <c r="CM52" s="560">
        <f t="shared" si="8"/>
        <v>0</v>
      </c>
      <c r="CN52" s="261"/>
      <c r="CO52" s="27"/>
      <c r="CP52" s="27"/>
      <c r="CQ52" s="27"/>
      <c r="CR52" s="27">
        <f>AB52/R52</f>
        <v>0</v>
      </c>
      <c r="CS52" s="98">
        <f>AC52/S52</f>
        <v>0</v>
      </c>
      <c r="CT52" s="27"/>
      <c r="CU52" s="28"/>
      <c r="CV52" s="267">
        <f>AF52/S52</f>
        <v>0</v>
      </c>
      <c r="CW52" s="27"/>
      <c r="CX52" s="28"/>
      <c r="CY52" s="267">
        <f>AI52/S52</f>
        <v>0</v>
      </c>
      <c r="CZ52" s="27"/>
      <c r="DA52" s="28"/>
      <c r="DB52" s="261">
        <f>(AC52+AF52+AI52)/S52</f>
        <v>0</v>
      </c>
      <c r="DC52" s="27"/>
      <c r="DD52" s="28"/>
      <c r="DE52" s="159"/>
      <c r="DF52" s="159"/>
      <c r="DG52" s="261"/>
      <c r="DH52" s="28"/>
      <c r="DI52" s="261"/>
      <c r="DJ52" s="171" t="s">
        <v>192</v>
      </c>
      <c r="DK52" s="626"/>
      <c r="DL52" s="165" t="s">
        <v>192</v>
      </c>
      <c r="DM52" s="165"/>
      <c r="DN52" s="630" t="s">
        <v>192</v>
      </c>
      <c r="DO52" s="187"/>
      <c r="DP52" s="165"/>
      <c r="DQ52" s="165"/>
      <c r="DR52" s="171"/>
      <c r="DS52" s="187"/>
      <c r="DT52" s="198"/>
      <c r="DU52" s="198"/>
      <c r="DV52" s="171"/>
    </row>
    <row r="53" spans="1:128" x14ac:dyDescent="0.25">
      <c r="A53" s="326">
        <v>98</v>
      </c>
      <c r="B53" s="21" t="s">
        <v>90</v>
      </c>
      <c r="C53" s="368">
        <v>9</v>
      </c>
      <c r="D53" s="23">
        <v>9</v>
      </c>
      <c r="E53" s="23">
        <v>9</v>
      </c>
      <c r="F53" s="23">
        <v>0</v>
      </c>
      <c r="G53" s="23">
        <v>0</v>
      </c>
      <c r="H53" s="23">
        <v>0</v>
      </c>
      <c r="I53" s="23">
        <v>0</v>
      </c>
      <c r="J53" s="24">
        <v>0</v>
      </c>
      <c r="K53" s="242">
        <v>5</v>
      </c>
      <c r="L53" s="23">
        <v>9</v>
      </c>
      <c r="M53" s="24">
        <v>9</v>
      </c>
      <c r="N53" s="242">
        <v>29</v>
      </c>
      <c r="O53" s="23">
        <v>38</v>
      </c>
      <c r="P53" s="23">
        <v>31</v>
      </c>
      <c r="Q53" s="23">
        <v>30</v>
      </c>
      <c r="R53" s="23">
        <v>29</v>
      </c>
      <c r="S53" s="23">
        <v>81</v>
      </c>
      <c r="T53" s="23">
        <v>17</v>
      </c>
      <c r="U53" s="24">
        <v>31</v>
      </c>
      <c r="V53" s="242">
        <v>0</v>
      </c>
      <c r="W53" s="23">
        <v>0</v>
      </c>
      <c r="X53" s="23">
        <v>0</v>
      </c>
      <c r="Y53" s="23">
        <v>0</v>
      </c>
      <c r="Z53" s="23">
        <v>3</v>
      </c>
      <c r="AA53" s="23">
        <v>4</v>
      </c>
      <c r="AB53" s="23">
        <v>1</v>
      </c>
      <c r="AC53" s="51">
        <v>0</v>
      </c>
      <c r="AD53" s="23">
        <v>0</v>
      </c>
      <c r="AE53" s="24">
        <v>1</v>
      </c>
      <c r="AF53" s="237">
        <v>0</v>
      </c>
      <c r="AG53" s="23">
        <v>0</v>
      </c>
      <c r="AH53" s="24">
        <v>1</v>
      </c>
      <c r="AI53" s="237">
        <v>10</v>
      </c>
      <c r="AJ53" s="23">
        <v>15</v>
      </c>
      <c r="AK53" s="24">
        <v>21</v>
      </c>
      <c r="AL53" s="246">
        <v>21.485364340555829</v>
      </c>
      <c r="AM53" s="50">
        <v>21.485364340555829</v>
      </c>
      <c r="AN53" s="50">
        <v>29.752249560332611</v>
      </c>
      <c r="AO53" s="50">
        <v>29.752249560332611</v>
      </c>
      <c r="AP53" s="50">
        <v>29.752249560332611</v>
      </c>
      <c r="AQ53" s="50">
        <v>29.752249560332611</v>
      </c>
      <c r="AR53" s="50">
        <v>50.369662096402408</v>
      </c>
      <c r="AS53" s="80">
        <v>50.369662096402408</v>
      </c>
      <c r="AT53" s="50">
        <v>50.37</v>
      </c>
      <c r="AU53" s="583">
        <v>50.37</v>
      </c>
      <c r="AV53" s="250"/>
      <c r="AW53" s="25">
        <v>22065.896039294028</v>
      </c>
      <c r="AX53" s="25">
        <v>31505.227631032267</v>
      </c>
      <c r="AY53" s="25">
        <v>38599.66647884759</v>
      </c>
      <c r="AZ53" s="25">
        <v>32590.878822545121</v>
      </c>
      <c r="BA53" s="25">
        <v>29837.8922146146</v>
      </c>
      <c r="BB53" s="25">
        <v>35520.116561658731</v>
      </c>
      <c r="BC53" s="97">
        <v>54821.82799187256</v>
      </c>
      <c r="BD53" s="25">
        <v>40769.440000000002</v>
      </c>
      <c r="BE53" s="568">
        <v>49036</v>
      </c>
      <c r="BF53" s="250"/>
      <c r="BG53" s="25">
        <v>1802.7785840718038</v>
      </c>
      <c r="BH53" s="25">
        <v>5431.1017011855365</v>
      </c>
      <c r="BI53" s="25">
        <v>12801.57768026363</v>
      </c>
      <c r="BJ53" s="25">
        <v>16283.34500088218</v>
      </c>
      <c r="BK53" s="25">
        <v>15306.742704936227</v>
      </c>
      <c r="BL53" s="25">
        <v>12391.1787639228</v>
      </c>
      <c r="BM53" s="97">
        <v>623.21785305718242</v>
      </c>
      <c r="BN53" s="25">
        <v>6889</v>
      </c>
      <c r="BO53" s="568">
        <v>12060</v>
      </c>
      <c r="BP53" s="221">
        <v>24358.142526223528</v>
      </c>
      <c r="BQ53" s="25">
        <v>16754</v>
      </c>
      <c r="BR53" s="568">
        <v>4694</v>
      </c>
      <c r="BS53" s="616">
        <f t="shared" si="6"/>
        <v>-0.71982810075205916</v>
      </c>
      <c r="BT53" s="261"/>
      <c r="BU53" s="27">
        <v>8.1699767861748776E-2</v>
      </c>
      <c r="BV53" s="27">
        <v>0.17238731821876974</v>
      </c>
      <c r="BW53" s="27">
        <v>0.33164995576526096</v>
      </c>
      <c r="BX53" s="27">
        <v>0.49962890198646581</v>
      </c>
      <c r="BY53" s="27">
        <v>0.51</v>
      </c>
      <c r="BZ53" s="27">
        <v>0.34884960871153609</v>
      </c>
      <c r="CA53" s="98">
        <v>1.1368060422019778E-2</v>
      </c>
      <c r="CB53" s="27">
        <v>0.16897460450769006</v>
      </c>
      <c r="CC53" s="28">
        <f t="shared" ref="CC53:CC54" si="53">BO53/BE53</f>
        <v>0.24594175707643365</v>
      </c>
      <c r="CD53" s="242" t="s">
        <v>107</v>
      </c>
      <c r="CE53" s="29">
        <v>8.1699767861748782</v>
      </c>
      <c r="CF53" s="29">
        <v>9.0687550357020967</v>
      </c>
      <c r="CG53" s="29">
        <v>15.926263754649122</v>
      </c>
      <c r="CH53" s="29">
        <v>16.797894622120484</v>
      </c>
      <c r="CI53" s="29">
        <v>1.0371098013534197</v>
      </c>
      <c r="CJ53" s="29">
        <v>-16.115039128846391</v>
      </c>
      <c r="CK53" s="99">
        <v>-33.748154828951634</v>
      </c>
      <c r="CL53" s="29">
        <v>15.76065440856703</v>
      </c>
      <c r="CM53" s="560">
        <f t="shared" si="8"/>
        <v>7.6967152568743593</v>
      </c>
      <c r="CN53" s="261">
        <v>0</v>
      </c>
      <c r="CO53" s="27">
        <v>0</v>
      </c>
      <c r="CP53" s="27">
        <v>9.6774193548387094E-2</v>
      </c>
      <c r="CQ53" s="27">
        <v>0.13333333333333333</v>
      </c>
      <c r="CR53" s="27">
        <v>3.4482758620689655E-2</v>
      </c>
      <c r="CS53" s="98">
        <v>0</v>
      </c>
      <c r="CT53" s="27">
        <v>0</v>
      </c>
      <c r="CU53" s="28">
        <f t="shared" ref="CU53:CU54" si="54">AD53/U53</f>
        <v>0</v>
      </c>
      <c r="CV53" s="267">
        <v>0</v>
      </c>
      <c r="CW53" s="27">
        <v>0</v>
      </c>
      <c r="CX53" s="28">
        <f t="shared" ref="CX53:CX54" si="55">AH53/U53</f>
        <v>3.2258064516129031E-2</v>
      </c>
      <c r="CY53" s="267">
        <v>0.12345679012345678</v>
      </c>
      <c r="CZ53" s="27">
        <v>0.88235294117647056</v>
      </c>
      <c r="DA53" s="28">
        <f t="shared" ref="DA53:DA54" si="56">AK53/U53</f>
        <v>0.67741935483870963</v>
      </c>
      <c r="DB53" s="261">
        <v>0.12345679012345678</v>
      </c>
      <c r="DC53" s="27">
        <v>0.88235294117647056</v>
      </c>
      <c r="DD53" s="28">
        <f t="shared" ref="DD53:DD54" si="57">(AE53+AH53+AK53)/U53</f>
        <v>0.74193548387096775</v>
      </c>
      <c r="DE53" s="159">
        <f t="shared" ref="DE53:DE54" si="58">(AU53-AT53)/AT53</f>
        <v>0</v>
      </c>
      <c r="DF53" s="159">
        <f t="shared" ref="DF53:DF54" si="59">(U53-T53)/T53</f>
        <v>0.82352941176470584</v>
      </c>
      <c r="DG53" s="261"/>
      <c r="DH53" s="28" t="s">
        <v>192</v>
      </c>
      <c r="DI53" s="261"/>
      <c r="DJ53" s="171" t="s">
        <v>192</v>
      </c>
      <c r="DK53" s="626"/>
      <c r="DL53" s="165" t="s">
        <v>192</v>
      </c>
      <c r="DM53" s="165"/>
      <c r="DN53" s="630" t="s">
        <v>192</v>
      </c>
      <c r="DO53" s="187"/>
      <c r="DP53" s="165" t="s">
        <v>192</v>
      </c>
      <c r="DQ53" s="165"/>
      <c r="DR53" s="171" t="s">
        <v>192</v>
      </c>
      <c r="DS53" s="187"/>
      <c r="DT53" s="198" t="s">
        <v>192</v>
      </c>
      <c r="DU53" s="198"/>
      <c r="DV53" s="171" t="s">
        <v>192</v>
      </c>
      <c r="DX53" s="165"/>
    </row>
    <row r="54" spans="1:128" x14ac:dyDescent="0.25">
      <c r="A54" s="326">
        <v>98</v>
      </c>
      <c r="B54" s="21" t="s">
        <v>91</v>
      </c>
      <c r="C54" s="368">
        <v>4</v>
      </c>
      <c r="D54" s="23">
        <v>4</v>
      </c>
      <c r="E54" s="23">
        <v>4</v>
      </c>
      <c r="F54" s="23">
        <v>0</v>
      </c>
      <c r="G54" s="23">
        <v>0</v>
      </c>
      <c r="H54" s="23">
        <v>0</v>
      </c>
      <c r="I54" s="23">
        <v>0</v>
      </c>
      <c r="J54" s="24">
        <v>0</v>
      </c>
      <c r="K54" s="242">
        <v>4</v>
      </c>
      <c r="L54" s="23">
        <v>7</v>
      </c>
      <c r="M54" s="24">
        <v>7</v>
      </c>
      <c r="N54" s="242">
        <v>56</v>
      </c>
      <c r="O54" s="23">
        <v>54</v>
      </c>
      <c r="P54" s="23">
        <v>56</v>
      </c>
      <c r="Q54" s="23">
        <v>26</v>
      </c>
      <c r="R54" s="23">
        <v>30</v>
      </c>
      <c r="S54" s="23">
        <v>32</v>
      </c>
      <c r="T54" s="23">
        <v>15</v>
      </c>
      <c r="U54" s="24">
        <v>16</v>
      </c>
      <c r="V54" s="242">
        <v>0</v>
      </c>
      <c r="W54" s="23">
        <v>0</v>
      </c>
      <c r="X54" s="23">
        <v>0</v>
      </c>
      <c r="Y54" s="23">
        <v>0</v>
      </c>
      <c r="Z54" s="23">
        <v>0</v>
      </c>
      <c r="AA54" s="23">
        <v>0</v>
      </c>
      <c r="AB54" s="23">
        <v>0</v>
      </c>
      <c r="AC54" s="51">
        <v>0</v>
      </c>
      <c r="AD54" s="23">
        <v>3</v>
      </c>
      <c r="AE54" s="24">
        <v>2</v>
      </c>
      <c r="AF54" s="237">
        <v>0</v>
      </c>
      <c r="AG54" s="23">
        <v>0</v>
      </c>
      <c r="AH54" s="24">
        <v>1</v>
      </c>
      <c r="AI54" s="237">
        <v>10</v>
      </c>
      <c r="AJ54" s="23">
        <v>11</v>
      </c>
      <c r="AK54" s="24">
        <v>13</v>
      </c>
      <c r="AL54" s="246" t="s">
        <v>267</v>
      </c>
      <c r="AM54" s="50" t="s">
        <v>285</v>
      </c>
      <c r="AN54" s="50" t="s">
        <v>301</v>
      </c>
      <c r="AO54" s="50" t="s">
        <v>317</v>
      </c>
      <c r="AP54" s="50" t="s">
        <v>317</v>
      </c>
      <c r="AQ54" s="50" t="s">
        <v>328</v>
      </c>
      <c r="AR54" s="50" t="s">
        <v>328</v>
      </c>
      <c r="AS54" s="80">
        <v>73.448642864867011</v>
      </c>
      <c r="AT54" s="50">
        <v>73.45</v>
      </c>
      <c r="AU54" s="583">
        <v>73.45</v>
      </c>
      <c r="AV54" s="250">
        <v>13469.772511254918</v>
      </c>
      <c r="AW54" s="25">
        <v>8368.3644373111129</v>
      </c>
      <c r="AX54" s="25">
        <v>9847.2547111285639</v>
      </c>
      <c r="AY54" s="25">
        <v>12635.357795345502</v>
      </c>
      <c r="AZ54" s="25">
        <v>10973.585807707412</v>
      </c>
      <c r="BA54" s="25">
        <v>9463.5204125189957</v>
      </c>
      <c r="BB54" s="25">
        <v>9914.5707764896051</v>
      </c>
      <c r="BC54" s="97">
        <v>11952.123209315827</v>
      </c>
      <c r="BD54" s="25">
        <v>10156.040000000001</v>
      </c>
      <c r="BE54" s="568">
        <v>13705.6</v>
      </c>
      <c r="BF54" s="250">
        <v>7512.3220698800797</v>
      </c>
      <c r="BG54" s="25">
        <v>8383.5322508124591</v>
      </c>
      <c r="BH54" s="25">
        <v>7897.7638146624095</v>
      </c>
      <c r="BI54" s="25">
        <v>8242.62525540549</v>
      </c>
      <c r="BJ54" s="25">
        <v>9083.2579211273696</v>
      </c>
      <c r="BK54" s="25">
        <v>1105.571396861714</v>
      </c>
      <c r="BL54" s="25">
        <v>466.70195388757037</v>
      </c>
      <c r="BM54" s="97">
        <v>0</v>
      </c>
      <c r="BN54" s="25">
        <v>925</v>
      </c>
      <c r="BO54" s="568">
        <v>1228</v>
      </c>
      <c r="BP54" s="221">
        <v>7700.582239144911</v>
      </c>
      <c r="BQ54" s="25">
        <v>5519</v>
      </c>
      <c r="BR54" s="568">
        <v>4291</v>
      </c>
      <c r="BS54" s="616">
        <f t="shared" si="6"/>
        <v>-0.22250407682551188</v>
      </c>
      <c r="BT54" s="261">
        <v>0.55771707084162114</v>
      </c>
      <c r="BU54" s="27">
        <v>1.0018125182782096</v>
      </c>
      <c r="BV54" s="27">
        <v>0.80202696551933417</v>
      </c>
      <c r="BW54" s="27">
        <v>0.65234601100428136</v>
      </c>
      <c r="BX54" s="27">
        <v>0.82773836012177981</v>
      </c>
      <c r="BY54" s="27">
        <v>0.11682453766350925</v>
      </c>
      <c r="BZ54" s="27">
        <v>4.7072330654420201E-2</v>
      </c>
      <c r="CA54" s="98">
        <v>0</v>
      </c>
      <c r="CB54" s="27">
        <v>9.1078806306395005E-2</v>
      </c>
      <c r="CC54" s="28">
        <f t="shared" si="53"/>
        <v>8.9598412327807603E-2</v>
      </c>
      <c r="CD54" s="242" t="s">
        <v>107</v>
      </c>
      <c r="CE54" s="29">
        <v>44.409544743658849</v>
      </c>
      <c r="CF54" s="29">
        <v>-19.978555275887544</v>
      </c>
      <c r="CG54" s="29">
        <v>-14.968095451505281</v>
      </c>
      <c r="CH54" s="29">
        <v>17.539234911749844</v>
      </c>
      <c r="CI54" s="29">
        <v>-71.091382245827049</v>
      </c>
      <c r="CJ54" s="29">
        <v>-6.9752207009089044</v>
      </c>
      <c r="CK54" s="99">
        <v>-4.7072330654420202</v>
      </c>
      <c r="CL54" s="29">
        <v>9.1078806306395013</v>
      </c>
      <c r="CM54" s="560">
        <f t="shared" si="8"/>
        <v>-0.14803939785874021</v>
      </c>
      <c r="CN54" s="261">
        <v>0</v>
      </c>
      <c r="CO54" s="27">
        <v>0</v>
      </c>
      <c r="CP54" s="27">
        <v>0</v>
      </c>
      <c r="CQ54" s="27">
        <v>0</v>
      </c>
      <c r="CR54" s="27">
        <v>0</v>
      </c>
      <c r="CS54" s="98">
        <v>0</v>
      </c>
      <c r="CT54" s="27">
        <v>0.2</v>
      </c>
      <c r="CU54" s="28">
        <f t="shared" si="54"/>
        <v>0.1875</v>
      </c>
      <c r="CV54" s="267">
        <v>0</v>
      </c>
      <c r="CW54" s="27">
        <v>0</v>
      </c>
      <c r="CX54" s="28">
        <f t="shared" si="55"/>
        <v>6.25E-2</v>
      </c>
      <c r="CY54" s="267">
        <v>0.3125</v>
      </c>
      <c r="CZ54" s="27">
        <v>0.73333333333333328</v>
      </c>
      <c r="DA54" s="28">
        <f t="shared" si="56"/>
        <v>0.8125</v>
      </c>
      <c r="DB54" s="261">
        <v>0.3125</v>
      </c>
      <c r="DC54" s="27">
        <v>0.93333333333333335</v>
      </c>
      <c r="DD54" s="28">
        <f t="shared" si="57"/>
        <v>1</v>
      </c>
      <c r="DE54" s="159">
        <f t="shared" si="58"/>
        <v>0</v>
      </c>
      <c r="DF54" s="159">
        <f t="shared" si="59"/>
        <v>6.6666666666666666E-2</v>
      </c>
      <c r="DG54" s="261"/>
      <c r="DH54" s="28" t="s">
        <v>192</v>
      </c>
      <c r="DI54" s="261"/>
      <c r="DJ54" s="171" t="s">
        <v>192</v>
      </c>
      <c r="DK54" s="626"/>
      <c r="DL54" s="165" t="s">
        <v>192</v>
      </c>
      <c r="DM54" s="165"/>
      <c r="DN54" s="630" t="s">
        <v>192</v>
      </c>
      <c r="DO54" s="187"/>
      <c r="DP54" s="165" t="s">
        <v>192</v>
      </c>
      <c r="DQ54" s="165"/>
      <c r="DR54" s="171" t="s">
        <v>192</v>
      </c>
      <c r="DS54" s="187"/>
      <c r="DT54" s="198" t="s">
        <v>192</v>
      </c>
      <c r="DU54" s="198" t="s">
        <v>192</v>
      </c>
      <c r="DV54" s="171"/>
    </row>
    <row r="55" spans="1:128" x14ac:dyDescent="0.25">
      <c r="A55" s="326">
        <v>98</v>
      </c>
      <c r="B55" s="21" t="s">
        <v>94</v>
      </c>
      <c r="C55" s="368">
        <v>0</v>
      </c>
      <c r="D55" s="23">
        <v>0</v>
      </c>
      <c r="E55" s="23">
        <v>0</v>
      </c>
      <c r="F55" s="23"/>
      <c r="G55" s="23"/>
      <c r="H55" s="23"/>
      <c r="I55" s="23"/>
      <c r="J55" s="24"/>
      <c r="K55" s="242"/>
      <c r="L55" s="23"/>
      <c r="M55" s="24"/>
      <c r="N55" s="242">
        <v>9</v>
      </c>
      <c r="O55" s="23">
        <v>5</v>
      </c>
      <c r="P55" s="23">
        <v>6</v>
      </c>
      <c r="Q55" s="23"/>
      <c r="R55" s="23"/>
      <c r="S55" s="23"/>
      <c r="T55" s="23"/>
      <c r="U55" s="24"/>
      <c r="V55" s="242"/>
      <c r="W55" s="23"/>
      <c r="X55" s="23"/>
      <c r="Y55" s="23"/>
      <c r="Z55" s="23"/>
      <c r="AA55" s="23"/>
      <c r="AB55" s="23"/>
      <c r="AC55" s="51"/>
      <c r="AD55" s="23"/>
      <c r="AE55" s="24"/>
      <c r="AF55" s="237"/>
      <c r="AG55" s="23"/>
      <c r="AH55" s="24"/>
      <c r="AI55" s="237"/>
      <c r="AJ55" s="23"/>
      <c r="AK55" s="24"/>
      <c r="AL55" s="246" t="s">
        <v>287</v>
      </c>
      <c r="AM55" s="50" t="s">
        <v>287</v>
      </c>
      <c r="AN55" s="50" t="s">
        <v>285</v>
      </c>
      <c r="AO55" s="50" t="s">
        <v>319</v>
      </c>
      <c r="AP55" s="50" t="s">
        <v>324</v>
      </c>
      <c r="AQ55" s="50"/>
      <c r="AR55" s="50"/>
      <c r="AS55" s="80"/>
      <c r="AT55" s="50"/>
      <c r="AU55" s="583"/>
      <c r="AV55" s="250">
        <v>8700.8468933016884</v>
      </c>
      <c r="AW55" s="25">
        <v>8700.8468933016884</v>
      </c>
      <c r="AX55" s="25">
        <v>8700.8468933016884</v>
      </c>
      <c r="AY55" s="25">
        <v>12208.311278820267</v>
      </c>
      <c r="AZ55" s="25">
        <v>13343.962185758761</v>
      </c>
      <c r="BA55" s="25"/>
      <c r="BB55" s="25"/>
      <c r="BC55" s="97"/>
      <c r="BD55" s="25"/>
      <c r="BE55" s="568"/>
      <c r="BF55" s="250">
        <v>3097.5207881571532</v>
      </c>
      <c r="BG55" s="25">
        <v>3669.8567452661055</v>
      </c>
      <c r="BH55" s="25">
        <v>4174.9193231683375</v>
      </c>
      <c r="BI55" s="25">
        <v>1907.0181729187655</v>
      </c>
      <c r="BJ55" s="25">
        <v>4998.4206122901978</v>
      </c>
      <c r="BK55" s="25"/>
      <c r="BL55" s="25"/>
      <c r="BM55" s="97"/>
      <c r="BN55" s="25"/>
      <c r="BO55" s="568"/>
      <c r="BP55" s="221"/>
      <c r="BQ55" s="25"/>
      <c r="BR55" s="568"/>
      <c r="BS55" s="616"/>
      <c r="BT55" s="261">
        <v>0.35600221750158217</v>
      </c>
      <c r="BU55" s="27">
        <v>0.42178155647024773</v>
      </c>
      <c r="BV55" s="27">
        <v>0.47982907576300216</v>
      </c>
      <c r="BW55" s="27">
        <v>0.15620654891288516</v>
      </c>
      <c r="BX55" s="27">
        <v>0.37458294191096575</v>
      </c>
      <c r="BY55" s="27"/>
      <c r="BZ55" s="27"/>
      <c r="CA55" s="98"/>
      <c r="CB55" s="27"/>
      <c r="CC55" s="28"/>
      <c r="CD55" s="242" t="s">
        <v>107</v>
      </c>
      <c r="CE55" s="29">
        <v>6.5779338968665559</v>
      </c>
      <c r="CF55" s="29">
        <v>5.8047519292754419</v>
      </c>
      <c r="CG55" s="29">
        <v>-32.362252685011697</v>
      </c>
      <c r="CH55" s="29">
        <v>21.83763929980806</v>
      </c>
      <c r="CI55" s="29"/>
      <c r="CJ55" s="29"/>
      <c r="CK55" s="99"/>
      <c r="CL55" s="29"/>
      <c r="CM55" s="560">
        <f t="shared" si="8"/>
        <v>0</v>
      </c>
      <c r="CN55" s="261">
        <v>0</v>
      </c>
      <c r="CO55" s="27">
        <v>0</v>
      </c>
      <c r="CP55" s="27">
        <v>0</v>
      </c>
      <c r="CQ55" s="27"/>
      <c r="CR55" s="27"/>
      <c r="CS55" s="98"/>
      <c r="CT55" s="27"/>
      <c r="CU55" s="28"/>
      <c r="CV55" s="267"/>
      <c r="CW55" s="27"/>
      <c r="CX55" s="28"/>
      <c r="CY55" s="267"/>
      <c r="CZ55" s="27"/>
      <c r="DA55" s="28"/>
      <c r="DB55" s="261"/>
      <c r="DC55" s="27"/>
      <c r="DD55" s="28"/>
      <c r="DE55" s="159"/>
      <c r="DF55" s="159"/>
      <c r="DG55" s="261"/>
      <c r="DH55" s="28"/>
      <c r="DI55" s="261"/>
      <c r="DJ55" s="171"/>
      <c r="DK55" s="626"/>
      <c r="DL55" s="165"/>
      <c r="DM55" s="165"/>
      <c r="DN55" s="630"/>
      <c r="DO55" s="187"/>
      <c r="DP55" s="165"/>
      <c r="DQ55" s="165"/>
      <c r="DR55" s="171"/>
      <c r="DS55" s="187"/>
      <c r="DT55" s="198"/>
      <c r="DU55" s="198"/>
      <c r="DV55" s="171"/>
    </row>
    <row r="56" spans="1:128" x14ac:dyDescent="0.25">
      <c r="A56" s="326">
        <v>102</v>
      </c>
      <c r="B56" s="21" t="s">
        <v>51</v>
      </c>
      <c r="C56" s="368">
        <v>0</v>
      </c>
      <c r="D56" s="23">
        <v>0</v>
      </c>
      <c r="E56" s="23">
        <v>0</v>
      </c>
      <c r="F56" s="23"/>
      <c r="G56" s="23">
        <v>1</v>
      </c>
      <c r="H56" s="23">
        <v>1</v>
      </c>
      <c r="I56" s="23">
        <v>1</v>
      </c>
      <c r="J56" s="24">
        <v>1</v>
      </c>
      <c r="K56" s="242">
        <v>0</v>
      </c>
      <c r="L56" s="23">
        <v>0</v>
      </c>
      <c r="M56" s="24">
        <v>1</v>
      </c>
      <c r="N56" s="242">
        <v>7</v>
      </c>
      <c r="O56" s="23">
        <v>9</v>
      </c>
      <c r="P56" s="23">
        <v>6</v>
      </c>
      <c r="Q56" s="23"/>
      <c r="R56" s="23">
        <v>0</v>
      </c>
      <c r="S56" s="23">
        <v>0</v>
      </c>
      <c r="T56" s="23">
        <v>0</v>
      </c>
      <c r="U56" s="24">
        <v>0</v>
      </c>
      <c r="V56" s="242">
        <v>0</v>
      </c>
      <c r="W56" s="23">
        <v>0</v>
      </c>
      <c r="X56" s="23">
        <v>0</v>
      </c>
      <c r="Y56" s="23">
        <v>0</v>
      </c>
      <c r="Z56" s="23">
        <v>0</v>
      </c>
      <c r="AA56" s="23"/>
      <c r="AB56" s="23">
        <v>0</v>
      </c>
      <c r="AC56" s="51">
        <v>0</v>
      </c>
      <c r="AD56" s="23">
        <v>0</v>
      </c>
      <c r="AE56" s="24">
        <v>0</v>
      </c>
      <c r="AF56" s="237">
        <v>0</v>
      </c>
      <c r="AG56" s="23">
        <v>0</v>
      </c>
      <c r="AH56" s="24">
        <v>0</v>
      </c>
      <c r="AI56" s="237">
        <v>0</v>
      </c>
      <c r="AJ56" s="23">
        <v>0</v>
      </c>
      <c r="AK56" s="24">
        <v>0</v>
      </c>
      <c r="AL56" s="246" t="s">
        <v>289</v>
      </c>
      <c r="AM56" s="50" t="s">
        <v>289</v>
      </c>
      <c r="AN56" s="50" t="s">
        <v>289</v>
      </c>
      <c r="AO56" s="50" t="s">
        <v>289</v>
      </c>
      <c r="AP56" s="50" t="s">
        <v>289</v>
      </c>
      <c r="AQ56" s="50"/>
      <c r="AR56" s="50" t="s">
        <v>337</v>
      </c>
      <c r="AS56" s="80" t="s">
        <v>337</v>
      </c>
      <c r="AT56" s="50" t="s">
        <v>337</v>
      </c>
      <c r="AU56" s="583" t="s">
        <v>369</v>
      </c>
      <c r="AV56" s="250">
        <v>1772.8413611760891</v>
      </c>
      <c r="AW56" s="25">
        <v>1774.2642329867219</v>
      </c>
      <c r="AX56" s="25">
        <v>1775.6871047973548</v>
      </c>
      <c r="AY56" s="25">
        <v>1777.1099766079876</v>
      </c>
      <c r="AZ56" s="25">
        <v>1778.5328484186205</v>
      </c>
      <c r="BA56" s="25"/>
      <c r="BB56" s="25">
        <v>1625.1045810780818</v>
      </c>
      <c r="BC56" s="97">
        <v>1625.1045810780818</v>
      </c>
      <c r="BD56" s="25">
        <v>1625.1</v>
      </c>
      <c r="BE56" s="568">
        <v>1857.72</v>
      </c>
      <c r="BF56" s="250">
        <v>73.989334152907503</v>
      </c>
      <c r="BG56" s="25">
        <v>91.06379588050153</v>
      </c>
      <c r="BH56" s="25">
        <v>79.680821395438841</v>
      </c>
      <c r="BI56" s="25">
        <v>102.44677036556423</v>
      </c>
      <c r="BJ56" s="25">
        <v>73.989334152907503</v>
      </c>
      <c r="BK56" s="25"/>
      <c r="BL56" s="25">
        <v>0</v>
      </c>
      <c r="BM56" s="97">
        <v>0</v>
      </c>
      <c r="BN56" s="25">
        <v>0</v>
      </c>
      <c r="BO56" s="568">
        <v>0</v>
      </c>
      <c r="BP56" s="221">
        <v>0</v>
      </c>
      <c r="BQ56" s="25">
        <v>0</v>
      </c>
      <c r="BR56" s="568">
        <v>0</v>
      </c>
      <c r="BS56" s="616">
        <v>0</v>
      </c>
      <c r="BT56" s="261">
        <f>BF56/AV56</f>
        <v>4.1734887155285887E-2</v>
      </c>
      <c r="BU56" s="27">
        <f>BG56/AW56</f>
        <v>5.1324821967023794E-2</v>
      </c>
      <c r="BV56" s="27">
        <f>BH56/AX56</f>
        <v>4.4873233116446032E-2</v>
      </c>
      <c r="BW56" s="27">
        <f>BI56/AY56</f>
        <v>5.764796310530361E-2</v>
      </c>
      <c r="BX56" s="27">
        <f>BJ56/AZ56</f>
        <v>4.1601331242599765E-2</v>
      </c>
      <c r="BY56" s="27"/>
      <c r="BZ56" s="27">
        <f>BL56/BB56</f>
        <v>0</v>
      </c>
      <c r="CA56" s="98">
        <f>BM56/BC56</f>
        <v>0</v>
      </c>
      <c r="CB56" s="27">
        <f>BN56/BD56</f>
        <v>0</v>
      </c>
      <c r="CC56" s="28">
        <f>BO56/BE56</f>
        <v>0</v>
      </c>
      <c r="CD56" s="242" t="s">
        <v>107</v>
      </c>
      <c r="CE56" s="29">
        <f>(BU56-BT56)*100</f>
        <v>0.9589934811737908</v>
      </c>
      <c r="CF56" s="29">
        <f>(BV56-BU56)*100</f>
        <v>-0.64515888505777619</v>
      </c>
      <c r="CG56" s="29">
        <f>(BW56-BV56)*100</f>
        <v>1.2774729988857578</v>
      </c>
      <c r="CH56" s="29">
        <f>(BX56-BW56)*100</f>
        <v>-1.6046631862703844</v>
      </c>
      <c r="CI56" s="29"/>
      <c r="CJ56" s="29"/>
      <c r="CK56" s="99">
        <f>(CA56-BZ56)*100</f>
        <v>0</v>
      </c>
      <c r="CL56" s="29">
        <f>(CB56-CA56)*100</f>
        <v>0</v>
      </c>
      <c r="CM56" s="560">
        <f t="shared" si="8"/>
        <v>0</v>
      </c>
      <c r="CN56" s="261">
        <f>X56/N56</f>
        <v>0</v>
      </c>
      <c r="CO56" s="27">
        <f>Y56/O56</f>
        <v>0</v>
      </c>
      <c r="CP56" s="27">
        <f>Z56/P56</f>
        <v>0</v>
      </c>
      <c r="CQ56" s="27"/>
      <c r="CR56" s="27"/>
      <c r="CS56" s="98" t="s">
        <v>107</v>
      </c>
      <c r="CT56" s="27" t="s">
        <v>107</v>
      </c>
      <c r="CU56" s="28"/>
      <c r="CV56" s="267" t="s">
        <v>107</v>
      </c>
      <c r="CW56" s="27" t="s">
        <v>107</v>
      </c>
      <c r="CX56" s="28">
        <v>0</v>
      </c>
      <c r="CY56" s="267" t="s">
        <v>107</v>
      </c>
      <c r="CZ56" s="27" t="s">
        <v>107</v>
      </c>
      <c r="DA56" s="28">
        <v>0</v>
      </c>
      <c r="DB56" s="261" t="s">
        <v>107</v>
      </c>
      <c r="DC56" s="27" t="s">
        <v>107</v>
      </c>
      <c r="DD56" s="28">
        <v>0</v>
      </c>
      <c r="DE56" s="159"/>
      <c r="DF56" s="159"/>
      <c r="DG56" s="261"/>
      <c r="DH56" s="28"/>
      <c r="DI56" s="261"/>
      <c r="DJ56" s="171"/>
      <c r="DK56" s="626"/>
      <c r="DL56" s="165" t="s">
        <v>192</v>
      </c>
      <c r="DM56" s="165"/>
      <c r="DN56" s="630" t="s">
        <v>192</v>
      </c>
      <c r="DO56" s="187"/>
      <c r="DP56" s="165" t="s">
        <v>192</v>
      </c>
      <c r="DQ56" s="165"/>
      <c r="DR56" s="171" t="s">
        <v>192</v>
      </c>
      <c r="DS56" s="187"/>
      <c r="DT56" s="198" t="s">
        <v>192</v>
      </c>
      <c r="DU56" s="198"/>
      <c r="DV56" s="171" t="s">
        <v>192</v>
      </c>
    </row>
    <row r="57" spans="1:128" x14ac:dyDescent="0.25">
      <c r="A57" s="326">
        <v>107</v>
      </c>
      <c r="B57" s="21" t="s">
        <v>241</v>
      </c>
      <c r="C57" s="368">
        <v>0</v>
      </c>
      <c r="D57" s="23">
        <v>0</v>
      </c>
      <c r="E57" s="23">
        <v>0</v>
      </c>
      <c r="F57" s="23">
        <v>5</v>
      </c>
      <c r="G57" s="23">
        <v>1</v>
      </c>
      <c r="H57" s="23"/>
      <c r="I57" s="23">
        <v>1</v>
      </c>
      <c r="J57" s="24"/>
      <c r="K57" s="242"/>
      <c r="L57" s="23">
        <v>0</v>
      </c>
      <c r="M57" s="24"/>
      <c r="N57" s="242">
        <v>31</v>
      </c>
      <c r="O57" s="23">
        <v>24</v>
      </c>
      <c r="P57" s="23">
        <v>29</v>
      </c>
      <c r="Q57" s="23">
        <v>51</v>
      </c>
      <c r="R57" s="23">
        <v>2</v>
      </c>
      <c r="S57" s="23"/>
      <c r="T57" s="23">
        <v>2</v>
      </c>
      <c r="U57" s="24"/>
      <c r="V57" s="242">
        <v>0</v>
      </c>
      <c r="W57" s="23">
        <v>0</v>
      </c>
      <c r="X57" s="23">
        <v>0</v>
      </c>
      <c r="Y57" s="23">
        <v>0</v>
      </c>
      <c r="Z57" s="23">
        <v>1</v>
      </c>
      <c r="AA57" s="23">
        <v>4</v>
      </c>
      <c r="AB57" s="23">
        <v>0</v>
      </c>
      <c r="AC57" s="51"/>
      <c r="AD57" s="23">
        <v>0</v>
      </c>
      <c r="AE57" s="24"/>
      <c r="AF57" s="237"/>
      <c r="AG57" s="23">
        <v>0</v>
      </c>
      <c r="AH57" s="24"/>
      <c r="AI57" s="237"/>
      <c r="AJ57" s="23">
        <v>0</v>
      </c>
      <c r="AK57" s="24"/>
      <c r="AL57" s="246" t="s">
        <v>278</v>
      </c>
      <c r="AM57" s="50" t="s">
        <v>278</v>
      </c>
      <c r="AN57" s="50" t="s">
        <v>303</v>
      </c>
      <c r="AO57" s="50" t="s">
        <v>303</v>
      </c>
      <c r="AP57" s="50" t="s">
        <v>303</v>
      </c>
      <c r="AQ57" s="50" t="s">
        <v>303</v>
      </c>
      <c r="AR57" s="23" t="s">
        <v>284</v>
      </c>
      <c r="AS57" s="51"/>
      <c r="AT57" s="23" t="s">
        <v>280</v>
      </c>
      <c r="AU57" s="24"/>
      <c r="AV57" s="250">
        <v>22414.499632899075</v>
      </c>
      <c r="AW57" s="25">
        <v>32871.184569239791</v>
      </c>
      <c r="AX57" s="25">
        <v>38174.227807468371</v>
      </c>
      <c r="AY57" s="25">
        <v>40075.184546473844</v>
      </c>
      <c r="AZ57" s="25">
        <v>37903.882163448128</v>
      </c>
      <c r="BA57" s="25">
        <v>39288.33643519388</v>
      </c>
      <c r="BB57" s="25">
        <v>2825.8234159168132</v>
      </c>
      <c r="BC57" s="97"/>
      <c r="BD57" s="25">
        <v>2580</v>
      </c>
      <c r="BE57" s="568"/>
      <c r="BF57" s="250">
        <v>2164.1880239725442</v>
      </c>
      <c r="BG57" s="25">
        <v>4830.6497970984801</v>
      </c>
      <c r="BH57" s="25">
        <v>5025.583235155179</v>
      </c>
      <c r="BI57" s="25">
        <v>4696.899846898993</v>
      </c>
      <c r="BJ57" s="25">
        <v>2848.5893648869387</v>
      </c>
      <c r="BK57" s="25">
        <v>11785.647207471784</v>
      </c>
      <c r="BL57" s="25">
        <v>172.16748908657323</v>
      </c>
      <c r="BM57" s="97"/>
      <c r="BN57" s="25">
        <v>0</v>
      </c>
      <c r="BO57" s="568"/>
      <c r="BP57" s="221"/>
      <c r="BQ57" s="25">
        <v>173</v>
      </c>
      <c r="BR57" s="568"/>
      <c r="BS57" s="616"/>
      <c r="BT57" s="261">
        <v>9.6553037516663484E-2</v>
      </c>
      <c r="BU57" s="27">
        <v>0.14695697342221453</v>
      </c>
      <c r="BV57" s="27">
        <v>0.13164858921316486</v>
      </c>
      <c r="BW57" s="27">
        <v>0.11720220131368718</v>
      </c>
      <c r="BX57" s="27">
        <v>7.5152971207627928E-2</v>
      </c>
      <c r="BY57" s="27">
        <v>0.29997827031725338</v>
      </c>
      <c r="BZ57" s="27">
        <v>6.0926485397784495E-2</v>
      </c>
      <c r="CA57" s="98"/>
      <c r="CB57" s="27">
        <v>0</v>
      </c>
      <c r="CC57" s="28"/>
      <c r="CD57" s="242" t="s">
        <v>107</v>
      </c>
      <c r="CE57" s="29">
        <v>5.0403935905551052</v>
      </c>
      <c r="CF57" s="29">
        <v>-1.5308384209049675</v>
      </c>
      <c r="CG57" s="29">
        <v>-1.4446387899477677</v>
      </c>
      <c r="CH57" s="29">
        <v>-4.204923010605925</v>
      </c>
      <c r="CI57" s="29">
        <v>22.482529910962544</v>
      </c>
      <c r="CJ57" s="29">
        <v>-23.905178491946888</v>
      </c>
      <c r="CK57" s="99"/>
      <c r="CL57" s="29"/>
      <c r="CM57" s="560">
        <f t="shared" si="8"/>
        <v>0</v>
      </c>
      <c r="CN57" s="261">
        <v>0</v>
      </c>
      <c r="CO57" s="27">
        <v>0</v>
      </c>
      <c r="CP57" s="27">
        <v>3.4482758620689655E-2</v>
      </c>
      <c r="CQ57" s="27">
        <v>7.8431372549019607E-2</v>
      </c>
      <c r="CR57" s="27">
        <v>0</v>
      </c>
      <c r="CS57" s="98"/>
      <c r="CT57" s="27">
        <v>0</v>
      </c>
      <c r="CU57" s="28"/>
      <c r="CV57" s="267"/>
      <c r="CW57" s="27">
        <v>0</v>
      </c>
      <c r="CX57" s="621"/>
      <c r="CY57" s="267"/>
      <c r="CZ57" s="27">
        <v>0</v>
      </c>
      <c r="DA57" s="28"/>
      <c r="DB57" s="261"/>
      <c r="DC57" s="27">
        <v>0</v>
      </c>
      <c r="DD57" s="28"/>
      <c r="DE57" s="159"/>
      <c r="DF57" s="159"/>
      <c r="DG57" s="261"/>
      <c r="DH57" s="28" t="s">
        <v>192</v>
      </c>
      <c r="DI57" s="261" t="s">
        <v>192</v>
      </c>
      <c r="DJ57" s="171"/>
      <c r="DK57" s="626"/>
      <c r="DL57" s="165"/>
      <c r="DM57" s="165"/>
      <c r="DN57" s="630"/>
      <c r="DO57" s="187"/>
      <c r="DP57" s="165" t="s">
        <v>192</v>
      </c>
      <c r="DQ57" s="165" t="s">
        <v>192</v>
      </c>
      <c r="DR57" s="171"/>
      <c r="DS57" s="187"/>
      <c r="DT57" s="198"/>
      <c r="DU57" s="198"/>
      <c r="DV57" s="171"/>
    </row>
    <row r="58" spans="1:128" x14ac:dyDescent="0.25">
      <c r="A58" s="326">
        <v>107</v>
      </c>
      <c r="B58" s="21" t="s">
        <v>97</v>
      </c>
      <c r="C58" s="368">
        <v>2</v>
      </c>
      <c r="D58" s="23">
        <v>1</v>
      </c>
      <c r="E58" s="23">
        <v>1</v>
      </c>
      <c r="F58" s="23"/>
      <c r="G58" s="23">
        <v>1</v>
      </c>
      <c r="H58" s="23"/>
      <c r="I58" s="23"/>
      <c r="J58" s="24">
        <v>0</v>
      </c>
      <c r="K58" s="242"/>
      <c r="L58" s="23"/>
      <c r="M58" s="24">
        <v>1</v>
      </c>
      <c r="N58" s="242">
        <v>25</v>
      </c>
      <c r="O58" s="23">
        <v>18</v>
      </c>
      <c r="P58" s="23">
        <v>18</v>
      </c>
      <c r="Q58" s="23"/>
      <c r="R58" s="23">
        <v>34</v>
      </c>
      <c r="S58" s="23"/>
      <c r="T58" s="23"/>
      <c r="U58" s="24">
        <v>12</v>
      </c>
      <c r="V58" s="242">
        <v>0</v>
      </c>
      <c r="W58" s="23">
        <v>0</v>
      </c>
      <c r="X58" s="23">
        <v>0</v>
      </c>
      <c r="Y58" s="23">
        <v>0</v>
      </c>
      <c r="Z58" s="23">
        <v>0</v>
      </c>
      <c r="AA58" s="23"/>
      <c r="AB58" s="23">
        <v>0</v>
      </c>
      <c r="AC58" s="51"/>
      <c r="AD58" s="23"/>
      <c r="AE58" s="24">
        <v>0</v>
      </c>
      <c r="AF58" s="237"/>
      <c r="AG58" s="23"/>
      <c r="AH58" s="24">
        <v>0</v>
      </c>
      <c r="AI58" s="237"/>
      <c r="AJ58" s="23"/>
      <c r="AK58" s="24">
        <v>1</v>
      </c>
      <c r="AL58" s="246" t="s">
        <v>290</v>
      </c>
      <c r="AM58" s="50" t="s">
        <v>290</v>
      </c>
      <c r="AN58" s="50" t="s">
        <v>290</v>
      </c>
      <c r="AO58" s="50" t="s">
        <v>315</v>
      </c>
      <c r="AP58" s="50" t="s">
        <v>325</v>
      </c>
      <c r="AQ58" s="50"/>
      <c r="AR58" s="80" t="s">
        <v>263</v>
      </c>
      <c r="AS58" s="80"/>
      <c r="AT58" s="50"/>
      <c r="AU58" s="583" t="s">
        <v>372</v>
      </c>
      <c r="AV58" s="250">
        <v>5865.0776034285518</v>
      </c>
      <c r="AW58" s="25">
        <v>5976.0616046579134</v>
      </c>
      <c r="AX58" s="25">
        <v>6816.9788447419196</v>
      </c>
      <c r="AY58" s="25">
        <v>6684.6517663530658</v>
      </c>
      <c r="AZ58" s="25">
        <v>7347.7100301079681</v>
      </c>
      <c r="BA58" s="25"/>
      <c r="BB58" s="97">
        <v>4217.3920467157277</v>
      </c>
      <c r="BC58" s="97"/>
      <c r="BD58" s="25"/>
      <c r="BE58" s="568">
        <v>6768</v>
      </c>
      <c r="BF58" s="250">
        <v>381.32964524960016</v>
      </c>
      <c r="BG58" s="25">
        <v>142.28718106328364</v>
      </c>
      <c r="BH58" s="25">
        <v>590.49180141262718</v>
      </c>
      <c r="BI58" s="25">
        <v>453.89610759187485</v>
      </c>
      <c r="BJ58" s="25">
        <v>436.82164586428081</v>
      </c>
      <c r="BK58" s="25"/>
      <c r="BL58" s="25">
        <v>954.74698493463325</v>
      </c>
      <c r="BM58" s="97"/>
      <c r="BN58" s="25"/>
      <c r="BO58" s="568">
        <v>0</v>
      </c>
      <c r="BP58" s="221"/>
      <c r="BQ58" s="25"/>
      <c r="BR58" s="568">
        <v>1449</v>
      </c>
      <c r="BS58" s="616"/>
      <c r="BT58" s="261">
        <v>6.5016982047549729E-2</v>
      </c>
      <c r="BU58" s="27">
        <v>2.3809523809523808E-2</v>
      </c>
      <c r="BV58" s="27">
        <v>8.6620747234397832E-2</v>
      </c>
      <c r="BW58" s="27">
        <v>6.7901234567901231E-2</v>
      </c>
      <c r="BX58" s="27">
        <v>5.9450038729666921E-2</v>
      </c>
      <c r="BY58" s="27"/>
      <c r="BZ58" s="27">
        <v>0.22638326585695004</v>
      </c>
      <c r="CA58" s="98"/>
      <c r="CB58" s="27"/>
      <c r="CC58" s="28">
        <f>BO58/BE58</f>
        <v>0</v>
      </c>
      <c r="CD58" s="242" t="s">
        <v>107</v>
      </c>
      <c r="CE58" s="29">
        <v>-4.1207458238025918</v>
      </c>
      <c r="CF58" s="29">
        <v>6.2811223424874028</v>
      </c>
      <c r="CG58" s="29">
        <v>-1.8719512666496603</v>
      </c>
      <c r="CH58" s="29">
        <v>-0.845119583823431</v>
      </c>
      <c r="CI58" s="29"/>
      <c r="CJ58" s="29"/>
      <c r="CK58" s="99"/>
      <c r="CL58" s="29"/>
      <c r="CM58" s="560">
        <f t="shared" si="8"/>
        <v>0</v>
      </c>
      <c r="CN58" s="261">
        <v>0</v>
      </c>
      <c r="CO58" s="27">
        <v>0</v>
      </c>
      <c r="CP58" s="27">
        <v>0</v>
      </c>
      <c r="CQ58" s="27"/>
      <c r="CR58" s="27">
        <v>0</v>
      </c>
      <c r="CS58" s="98"/>
      <c r="CT58" s="27"/>
      <c r="CU58" s="28">
        <f>AD58/U58</f>
        <v>0</v>
      </c>
      <c r="CV58" s="267"/>
      <c r="CW58" s="27"/>
      <c r="CX58" s="28"/>
      <c r="CY58" s="267"/>
      <c r="CZ58" s="27"/>
      <c r="DA58" s="28">
        <f>AK58/U58</f>
        <v>8.3333333333333329E-2</v>
      </c>
      <c r="DB58" s="261"/>
      <c r="DC58" s="27"/>
      <c r="DD58" s="28">
        <f>(AE58+AH58+AK58)/U58</f>
        <v>8.3333333333333329E-2</v>
      </c>
      <c r="DE58" s="159"/>
      <c r="DF58" s="159"/>
      <c r="DG58" s="261"/>
      <c r="DH58" s="28"/>
      <c r="DI58" s="261" t="s">
        <v>192</v>
      </c>
      <c r="DJ58" s="171"/>
      <c r="DK58" s="626"/>
      <c r="DL58" s="165"/>
      <c r="DM58" s="165"/>
      <c r="DN58" s="630"/>
      <c r="DO58" s="187"/>
      <c r="DP58" s="165"/>
      <c r="DQ58" s="165"/>
      <c r="DR58" s="171"/>
      <c r="DS58" s="187"/>
      <c r="DT58" s="198"/>
      <c r="DU58" s="198"/>
      <c r="DV58" s="171"/>
    </row>
    <row r="59" spans="1:128" x14ac:dyDescent="0.25">
      <c r="A59" s="326">
        <v>107</v>
      </c>
      <c r="B59" s="21" t="s">
        <v>98</v>
      </c>
      <c r="C59" s="368">
        <v>1</v>
      </c>
      <c r="D59" s="23">
        <v>1</v>
      </c>
      <c r="E59" s="23">
        <v>1</v>
      </c>
      <c r="F59" s="23"/>
      <c r="G59" s="23">
        <v>1</v>
      </c>
      <c r="H59" s="23"/>
      <c r="I59" s="23"/>
      <c r="J59" s="24">
        <v>0</v>
      </c>
      <c r="K59" s="242"/>
      <c r="L59" s="23"/>
      <c r="M59" s="24">
        <v>1</v>
      </c>
      <c r="N59" s="242">
        <v>18</v>
      </c>
      <c r="O59" s="23">
        <v>18</v>
      </c>
      <c r="P59" s="23">
        <v>18</v>
      </c>
      <c r="Q59" s="23"/>
      <c r="R59" s="23">
        <v>22</v>
      </c>
      <c r="S59" s="23"/>
      <c r="T59" s="23"/>
      <c r="U59" s="24">
        <v>7</v>
      </c>
      <c r="V59" s="242">
        <v>0</v>
      </c>
      <c r="W59" s="23">
        <v>0</v>
      </c>
      <c r="X59" s="23">
        <v>0</v>
      </c>
      <c r="Y59" s="23">
        <v>0</v>
      </c>
      <c r="Z59" s="23">
        <v>0</v>
      </c>
      <c r="AA59" s="23"/>
      <c r="AB59" s="23">
        <v>0</v>
      </c>
      <c r="AC59" s="51"/>
      <c r="AD59" s="23"/>
      <c r="AE59" s="24">
        <v>0</v>
      </c>
      <c r="AF59" s="237"/>
      <c r="AG59" s="23"/>
      <c r="AH59" s="24">
        <v>0</v>
      </c>
      <c r="AI59" s="237"/>
      <c r="AJ59" s="23"/>
      <c r="AK59" s="24">
        <v>0</v>
      </c>
      <c r="AL59" s="246" t="s">
        <v>263</v>
      </c>
      <c r="AM59" s="50" t="s">
        <v>263</v>
      </c>
      <c r="AN59" s="50" t="s">
        <v>263</v>
      </c>
      <c r="AO59" s="50" t="s">
        <v>270</v>
      </c>
      <c r="AP59" s="50" t="s">
        <v>309</v>
      </c>
      <c r="AQ59" s="50"/>
      <c r="AR59" s="80" t="s">
        <v>269</v>
      </c>
      <c r="AS59" s="80"/>
      <c r="AT59" s="50"/>
      <c r="AU59" s="583">
        <v>31.3</v>
      </c>
      <c r="AV59" s="250">
        <v>1266.3559114632244</v>
      </c>
      <c r="AW59" s="25">
        <v>1337.4995019948663</v>
      </c>
      <c r="AX59" s="25">
        <v>1122.6458585893081</v>
      </c>
      <c r="AY59" s="25">
        <v>1280.5846295695528</v>
      </c>
      <c r="AZ59" s="25">
        <v>1663.3371466297858</v>
      </c>
      <c r="BA59" s="25"/>
      <c r="BB59" s="97">
        <v>6484.0268410538356</v>
      </c>
      <c r="BC59" s="97"/>
      <c r="BD59" s="25"/>
      <c r="BE59" s="568">
        <v>8979</v>
      </c>
      <c r="BF59" s="250">
        <v>41.263282508352262</v>
      </c>
      <c r="BG59" s="25">
        <v>58.337744235946296</v>
      </c>
      <c r="BH59" s="25">
        <v>537.84554441921216</v>
      </c>
      <c r="BI59" s="25">
        <v>707.16728988451973</v>
      </c>
      <c r="BJ59" s="25">
        <v>381.32964524960016</v>
      </c>
      <c r="BK59" s="25"/>
      <c r="BL59" s="25">
        <v>424.01579956858529</v>
      </c>
      <c r="BM59" s="97"/>
      <c r="BN59" s="25"/>
      <c r="BO59" s="568">
        <v>309</v>
      </c>
      <c r="BP59" s="221"/>
      <c r="BQ59" s="25"/>
      <c r="BR59" s="568">
        <v>2579</v>
      </c>
      <c r="BS59" s="616"/>
      <c r="BT59" s="261">
        <v>3.2584269662921356E-2</v>
      </c>
      <c r="BU59" s="27">
        <v>4.3617021276595745E-2</v>
      </c>
      <c r="BV59" s="27">
        <v>0.47908745247148282</v>
      </c>
      <c r="BW59" s="27">
        <v>0.55222222222222228</v>
      </c>
      <c r="BX59" s="27">
        <v>0.2292557741659538</v>
      </c>
      <c r="BY59" s="27"/>
      <c r="BZ59" s="27">
        <v>6.5393899495281987E-2</v>
      </c>
      <c r="CA59" s="98"/>
      <c r="CB59" s="27"/>
      <c r="CC59" s="28">
        <f>BO59/BE59</f>
        <v>3.441363180755095E-2</v>
      </c>
      <c r="CD59" s="242" t="s">
        <v>107</v>
      </c>
      <c r="CE59" s="29">
        <v>1.103275161367439</v>
      </c>
      <c r="CF59" s="29">
        <v>43.547043119488713</v>
      </c>
      <c r="CG59" s="29">
        <v>7.3134769750739457</v>
      </c>
      <c r="CH59" s="29">
        <v>-32.296644805626848</v>
      </c>
      <c r="CI59" s="29"/>
      <c r="CJ59" s="29"/>
      <c r="CK59" s="99"/>
      <c r="CL59" s="29"/>
      <c r="CM59" s="560">
        <f t="shared" si="8"/>
        <v>3.4413631807550948</v>
      </c>
      <c r="CN59" s="261">
        <v>0</v>
      </c>
      <c r="CO59" s="27">
        <v>0</v>
      </c>
      <c r="CP59" s="27">
        <v>0</v>
      </c>
      <c r="CQ59" s="27"/>
      <c r="CR59" s="27">
        <v>0</v>
      </c>
      <c r="CS59" s="98"/>
      <c r="CT59" s="27"/>
      <c r="CU59" s="28">
        <f>AD59/U59</f>
        <v>0</v>
      </c>
      <c r="CV59" s="267"/>
      <c r="CW59" s="27"/>
      <c r="CX59" s="28">
        <f>AH59/U59</f>
        <v>0</v>
      </c>
      <c r="CY59" s="267"/>
      <c r="CZ59" s="27"/>
      <c r="DA59" s="28">
        <f>AK59/U59</f>
        <v>0</v>
      </c>
      <c r="DB59" s="261"/>
      <c r="DC59" s="27"/>
      <c r="DD59" s="28">
        <f>(AE59+AH59+AK59)/U59</f>
        <v>0</v>
      </c>
      <c r="DE59" s="159"/>
      <c r="DF59" s="523"/>
      <c r="DG59" s="279"/>
      <c r="DH59" s="28"/>
      <c r="DI59" s="261" t="s">
        <v>192</v>
      </c>
      <c r="DJ59" s="171"/>
      <c r="DK59" s="626"/>
      <c r="DL59" s="165"/>
      <c r="DM59" s="165"/>
      <c r="DN59" s="630"/>
      <c r="DO59" s="187"/>
      <c r="DP59" s="165"/>
      <c r="DQ59" s="165"/>
      <c r="DR59" s="171"/>
      <c r="DS59" s="187"/>
      <c r="DT59" s="198" t="s">
        <v>192</v>
      </c>
      <c r="DU59" s="198"/>
      <c r="DV59" s="171" t="s">
        <v>192</v>
      </c>
    </row>
    <row r="60" spans="1:128" ht="17.25" customHeight="1" thickBot="1" x14ac:dyDescent="0.3">
      <c r="A60" s="524">
        <v>107</v>
      </c>
      <c r="B60" s="525" t="s">
        <v>100</v>
      </c>
      <c r="C60" s="471">
        <v>0</v>
      </c>
      <c r="D60" s="472">
        <v>3</v>
      </c>
      <c r="E60" s="472">
        <v>3</v>
      </c>
      <c r="F60" s="472">
        <v>0</v>
      </c>
      <c r="G60" s="472"/>
      <c r="H60" s="472"/>
      <c r="I60" s="472"/>
      <c r="J60" s="607"/>
      <c r="K60" s="281"/>
      <c r="L60" s="472"/>
      <c r="M60" s="607"/>
      <c r="N60" s="281">
        <v>0</v>
      </c>
      <c r="O60" s="472">
        <v>0</v>
      </c>
      <c r="P60" s="472">
        <v>62</v>
      </c>
      <c r="Q60" s="472">
        <v>8</v>
      </c>
      <c r="R60" s="472"/>
      <c r="S60" s="472"/>
      <c r="T60" s="472"/>
      <c r="U60" s="607"/>
      <c r="V60" s="281">
        <v>0</v>
      </c>
      <c r="W60" s="472">
        <v>0</v>
      </c>
      <c r="X60" s="472">
        <v>0</v>
      </c>
      <c r="Y60" s="472">
        <v>0</v>
      </c>
      <c r="Z60" s="472">
        <v>0</v>
      </c>
      <c r="AA60" s="472">
        <v>0</v>
      </c>
      <c r="AB60" s="472"/>
      <c r="AC60" s="473"/>
      <c r="AD60" s="472"/>
      <c r="AE60" s="607"/>
      <c r="AF60" s="474"/>
      <c r="AG60" s="472"/>
      <c r="AH60" s="607"/>
      <c r="AI60" s="474"/>
      <c r="AJ60" s="472"/>
      <c r="AK60" s="607"/>
      <c r="AL60" s="475"/>
      <c r="AM60" s="476"/>
      <c r="AN60" s="476"/>
      <c r="AO60" s="476">
        <v>54.38216060238701</v>
      </c>
      <c r="AP60" s="476">
        <v>41.263282508352262</v>
      </c>
      <c r="AQ60" s="476">
        <v>41.263282508352262</v>
      </c>
      <c r="AR60" s="476"/>
      <c r="AS60" s="477"/>
      <c r="AT60" s="476"/>
      <c r="AU60" s="611"/>
      <c r="AV60" s="278"/>
      <c r="AW60" s="227"/>
      <c r="AX60" s="227"/>
      <c r="AY60" s="227"/>
      <c r="AZ60" s="227">
        <v>31523.724964570494</v>
      </c>
      <c r="BA60" s="227">
        <v>41268.973995594788</v>
      </c>
      <c r="BB60" s="227"/>
      <c r="BC60" s="228"/>
      <c r="BD60" s="227"/>
      <c r="BE60" s="613"/>
      <c r="BF60" s="278"/>
      <c r="BG60" s="227"/>
      <c r="BH60" s="227"/>
      <c r="BI60" s="227"/>
      <c r="BJ60" s="227">
        <v>9980.0228797787149</v>
      </c>
      <c r="BK60" s="227">
        <v>5660.1840626974235</v>
      </c>
      <c r="BL60" s="227"/>
      <c r="BM60" s="228"/>
      <c r="BN60" s="227"/>
      <c r="BO60" s="613"/>
      <c r="BP60" s="277"/>
      <c r="BQ60" s="227"/>
      <c r="BR60" s="613"/>
      <c r="BS60" s="617"/>
      <c r="BT60" s="279"/>
      <c r="BU60" s="229"/>
      <c r="BV60" s="229"/>
      <c r="BW60" s="229"/>
      <c r="BX60" s="229">
        <v>0.31658767772511848</v>
      </c>
      <c r="BY60" s="229">
        <v>0.13715349606950766</v>
      </c>
      <c r="BZ60" s="229"/>
      <c r="CA60" s="230"/>
      <c r="CB60" s="229"/>
      <c r="CC60" s="233"/>
      <c r="CD60" s="281" t="s">
        <v>107</v>
      </c>
      <c r="CE60" s="231"/>
      <c r="CF60" s="231"/>
      <c r="CG60" s="231"/>
      <c r="CH60" s="231"/>
      <c r="CI60" s="231"/>
      <c r="CJ60" s="231"/>
      <c r="CK60" s="232"/>
      <c r="CL60" s="231"/>
      <c r="CM60" s="620">
        <f t="shared" si="8"/>
        <v>0</v>
      </c>
      <c r="CN60" s="279"/>
      <c r="CO60" s="229"/>
      <c r="CP60" s="229">
        <v>0</v>
      </c>
      <c r="CQ60" s="229">
        <v>0</v>
      </c>
      <c r="CR60" s="229"/>
      <c r="CS60" s="230"/>
      <c r="CT60" s="229"/>
      <c r="CU60" s="233"/>
      <c r="CV60" s="280"/>
      <c r="CW60" s="229"/>
      <c r="CX60" s="233"/>
      <c r="CY60" s="280"/>
      <c r="CZ60" s="229"/>
      <c r="DA60" s="624"/>
      <c r="DB60" s="623"/>
      <c r="DC60" s="622"/>
      <c r="DD60" s="624"/>
      <c r="DE60" s="478"/>
      <c r="DF60" s="526"/>
      <c r="DG60" s="527"/>
      <c r="DH60" s="233" t="s">
        <v>192</v>
      </c>
      <c r="DI60" s="279"/>
      <c r="DJ60" s="234"/>
      <c r="DK60" s="629"/>
      <c r="DL60" s="634"/>
      <c r="DM60" s="634"/>
      <c r="DN60" s="635"/>
      <c r="DO60" s="636"/>
      <c r="DP60" s="634"/>
      <c r="DQ60" s="634"/>
      <c r="DR60" s="637"/>
      <c r="DS60" s="636"/>
      <c r="DT60" s="639" t="s">
        <v>192</v>
      </c>
      <c r="DU60" s="639"/>
      <c r="DV60" s="637" t="s">
        <v>192</v>
      </c>
    </row>
    <row r="61" spans="1:128" s="359" customFormat="1" ht="15.75" thickBot="1" x14ac:dyDescent="0.3">
      <c r="A61" s="100"/>
      <c r="B61" s="528" t="s">
        <v>160</v>
      </c>
      <c r="C61" s="100">
        <f t="shared" ref="C61:AK61" si="60">SUM(C4:C60)</f>
        <v>54</v>
      </c>
      <c r="D61" s="100">
        <f t="shared" si="60"/>
        <v>61</v>
      </c>
      <c r="E61" s="100">
        <f t="shared" si="60"/>
        <v>60</v>
      </c>
      <c r="F61" s="100">
        <f t="shared" si="60"/>
        <v>53</v>
      </c>
      <c r="G61" s="100">
        <f t="shared" si="60"/>
        <v>43</v>
      </c>
      <c r="H61" s="100">
        <f t="shared" si="60"/>
        <v>20</v>
      </c>
      <c r="I61" s="100">
        <f t="shared" si="60"/>
        <v>9</v>
      </c>
      <c r="J61" s="100">
        <f t="shared" si="60"/>
        <v>18</v>
      </c>
      <c r="K61" s="606">
        <f t="shared" si="60"/>
        <v>81</v>
      </c>
      <c r="L61" s="100">
        <f t="shared" si="60"/>
        <v>95</v>
      </c>
      <c r="M61" s="100">
        <f>SUM(M4:M60)</f>
        <v>349</v>
      </c>
      <c r="N61" s="608">
        <f t="shared" si="60"/>
        <v>512</v>
      </c>
      <c r="O61" s="222">
        <f t="shared" si="60"/>
        <v>591</v>
      </c>
      <c r="P61" s="222">
        <f t="shared" si="60"/>
        <v>708</v>
      </c>
      <c r="Q61" s="222">
        <f t="shared" si="60"/>
        <v>529</v>
      </c>
      <c r="R61" s="222">
        <f t="shared" si="60"/>
        <v>593</v>
      </c>
      <c r="S61" s="222">
        <f t="shared" si="60"/>
        <v>659</v>
      </c>
      <c r="T61" s="222">
        <f t="shared" si="60"/>
        <v>479</v>
      </c>
      <c r="U61" s="222">
        <f t="shared" si="60"/>
        <v>494</v>
      </c>
      <c r="V61" s="608">
        <f t="shared" si="60"/>
        <v>12</v>
      </c>
      <c r="W61" s="222">
        <f t="shared" si="60"/>
        <v>2</v>
      </c>
      <c r="X61" s="222">
        <f t="shared" si="60"/>
        <v>8</v>
      </c>
      <c r="Y61" s="222">
        <f t="shared" si="60"/>
        <v>19</v>
      </c>
      <c r="Z61" s="222">
        <f t="shared" si="60"/>
        <v>22</v>
      </c>
      <c r="AA61" s="222">
        <f t="shared" si="60"/>
        <v>42</v>
      </c>
      <c r="AB61" s="222">
        <f t="shared" si="60"/>
        <v>40</v>
      </c>
      <c r="AC61" s="222">
        <f t="shared" si="60"/>
        <v>36</v>
      </c>
      <c r="AD61" s="222">
        <f t="shared" si="60"/>
        <v>29</v>
      </c>
      <c r="AE61" s="222">
        <f>SUM(AE4:AE60)</f>
        <v>43</v>
      </c>
      <c r="AF61" s="608">
        <f t="shared" si="60"/>
        <v>37</v>
      </c>
      <c r="AG61" s="222">
        <f t="shared" si="60"/>
        <v>60</v>
      </c>
      <c r="AH61" s="222">
        <f>SUM(AH4:AH60)</f>
        <v>35</v>
      </c>
      <c r="AI61" s="608">
        <f t="shared" si="60"/>
        <v>102</v>
      </c>
      <c r="AJ61" s="222">
        <f t="shared" si="60"/>
        <v>100</v>
      </c>
      <c r="AK61" s="222">
        <f t="shared" si="60"/>
        <v>121</v>
      </c>
      <c r="AL61" s="728"/>
      <c r="AM61" s="729"/>
      <c r="AN61" s="729"/>
      <c r="AO61" s="729"/>
      <c r="AP61" s="729"/>
      <c r="AQ61" s="727"/>
      <c r="AR61" s="727"/>
      <c r="AS61" s="727"/>
      <c r="AT61" s="727"/>
      <c r="AU61" s="726"/>
      <c r="AV61" s="608">
        <f t="shared" ref="AV61:BR61" si="61">SUM(AV4:AV60)</f>
        <v>340335.4977091765</v>
      </c>
      <c r="AW61" s="222">
        <f t="shared" si="61"/>
        <v>390085.8586462228</v>
      </c>
      <c r="AX61" s="222">
        <f t="shared" si="61"/>
        <v>508357.20176322287</v>
      </c>
      <c r="AY61" s="222">
        <f t="shared" si="61"/>
        <v>649259.45054951322</v>
      </c>
      <c r="AZ61" s="222">
        <f t="shared" si="61"/>
        <v>729837.94052964984</v>
      </c>
      <c r="BA61" s="222">
        <f t="shared" si="61"/>
        <v>710103.07283396216</v>
      </c>
      <c r="BB61" s="222">
        <f t="shared" si="61"/>
        <v>676314.98966995033</v>
      </c>
      <c r="BC61" s="222">
        <f t="shared" si="61"/>
        <v>740040.28374818573</v>
      </c>
      <c r="BD61" s="222">
        <f t="shared" si="61"/>
        <v>612267.61</v>
      </c>
      <c r="BE61" s="222">
        <f t="shared" si="61"/>
        <v>792903.87999999989</v>
      </c>
      <c r="BF61" s="608">
        <f t="shared" si="61"/>
        <v>79100.855032128442</v>
      </c>
      <c r="BG61" s="222">
        <f t="shared" si="61"/>
        <v>90031.662938742506</v>
      </c>
      <c r="BH61" s="222">
        <f t="shared" si="61"/>
        <v>104602.42666234109</v>
      </c>
      <c r="BI61" s="222">
        <f t="shared" si="61"/>
        <v>148174.52041251896</v>
      </c>
      <c r="BJ61" s="222">
        <f t="shared" si="61"/>
        <v>210518.58243834699</v>
      </c>
      <c r="BK61" s="222">
        <f t="shared" si="61"/>
        <v>153073.91534481873</v>
      </c>
      <c r="BL61" s="222">
        <f t="shared" si="61"/>
        <v>109388.79118502456</v>
      </c>
      <c r="BM61" s="222">
        <f t="shared" si="61"/>
        <v>90001.646642591673</v>
      </c>
      <c r="BN61" s="222">
        <f t="shared" si="61"/>
        <v>76542.89</v>
      </c>
      <c r="BO61" s="222">
        <f t="shared" si="61"/>
        <v>64221.63</v>
      </c>
      <c r="BP61" s="608">
        <f t="shared" si="61"/>
        <v>329491.18272821425</v>
      </c>
      <c r="BQ61" s="222">
        <f t="shared" si="61"/>
        <v>266631.62</v>
      </c>
      <c r="BR61" s="222">
        <f t="shared" si="61"/>
        <v>259899.93</v>
      </c>
      <c r="BS61" s="522">
        <f>(BR61-BQ61)/BQ61</f>
        <v>-2.5247155607425714E-2</v>
      </c>
      <c r="BT61" s="641"/>
      <c r="BU61" s="641"/>
      <c r="BV61" s="641"/>
      <c r="BW61" s="641"/>
      <c r="BX61" s="641"/>
      <c r="BY61" s="641"/>
      <c r="BZ61" s="641"/>
      <c r="CA61" s="641"/>
      <c r="CB61" s="641"/>
      <c r="CC61" s="725"/>
      <c r="CD61" s="642"/>
      <c r="CE61" s="642"/>
      <c r="CF61" s="642"/>
      <c r="CG61" s="642"/>
      <c r="CH61" s="642"/>
      <c r="CI61" s="642"/>
      <c r="CJ61" s="642"/>
      <c r="CK61" s="642"/>
      <c r="CL61" s="642"/>
      <c r="CM61" s="732"/>
      <c r="CN61" s="641"/>
      <c r="CO61" s="641"/>
      <c r="CP61" s="641"/>
      <c r="CQ61" s="641"/>
      <c r="CR61" s="641"/>
      <c r="CS61" s="641"/>
      <c r="CT61" s="641"/>
      <c r="CU61" s="725"/>
      <c r="CV61" s="641"/>
      <c r="CW61" s="641"/>
      <c r="CX61" s="725"/>
      <c r="CY61" s="641"/>
      <c r="CZ61" s="641"/>
      <c r="DA61" s="725"/>
      <c r="DB61" s="641"/>
      <c r="DC61" s="641"/>
      <c r="DD61" s="725"/>
      <c r="DE61" s="641"/>
      <c r="DF61" s="725"/>
      <c r="DG61" s="101">
        <f t="shared" ref="DG61:DR61" si="62">COUNTA(DG4:DG60)</f>
        <v>4</v>
      </c>
      <c r="DH61" s="101">
        <f t="shared" si="62"/>
        <v>19</v>
      </c>
      <c r="DI61" s="101">
        <f t="shared" si="62"/>
        <v>8</v>
      </c>
      <c r="DJ61" s="101">
        <f t="shared" si="62"/>
        <v>25</v>
      </c>
      <c r="DK61" s="101">
        <f t="shared" si="62"/>
        <v>11</v>
      </c>
      <c r="DL61" s="631">
        <f t="shared" si="62"/>
        <v>21</v>
      </c>
      <c r="DM61" s="631">
        <f t="shared" si="62"/>
        <v>2</v>
      </c>
      <c r="DN61" s="631">
        <f t="shared" si="62"/>
        <v>30</v>
      </c>
      <c r="DO61" s="631">
        <f t="shared" si="62"/>
        <v>5</v>
      </c>
      <c r="DP61" s="631">
        <f t="shared" si="62"/>
        <v>26</v>
      </c>
      <c r="DQ61" s="631">
        <f t="shared" si="62"/>
        <v>2</v>
      </c>
      <c r="DR61" s="631">
        <f t="shared" si="62"/>
        <v>29</v>
      </c>
      <c r="DS61" s="631">
        <f t="shared" ref="DS61:DV61" si="63">COUNTA(DS4:DS60)</f>
        <v>1</v>
      </c>
      <c r="DT61" s="631">
        <f t="shared" si="63"/>
        <v>27</v>
      </c>
      <c r="DU61" s="631">
        <f t="shared" si="63"/>
        <v>1</v>
      </c>
      <c r="DV61" s="631">
        <f t="shared" si="63"/>
        <v>23</v>
      </c>
    </row>
    <row r="62" spans="1:128" s="359" customFormat="1" ht="15.75" thickBot="1" x14ac:dyDescent="0.3">
      <c r="A62" s="101"/>
      <c r="B62" s="102" t="s">
        <v>161</v>
      </c>
      <c r="C62" s="730"/>
      <c r="D62" s="731"/>
      <c r="E62" s="731"/>
      <c r="F62" s="731"/>
      <c r="G62" s="731"/>
      <c r="H62" s="731"/>
      <c r="I62" s="731"/>
      <c r="J62" s="723"/>
      <c r="K62" s="730"/>
      <c r="L62" s="731"/>
      <c r="M62" s="723"/>
      <c r="N62" s="104">
        <f t="shared" ref="N62:AX62" si="64">AVERAGE(N4:N60)</f>
        <v>13.128205128205128</v>
      </c>
      <c r="O62" s="104">
        <f t="shared" si="64"/>
        <v>15.153846153846153</v>
      </c>
      <c r="P62" s="104">
        <f t="shared" si="64"/>
        <v>18.153846153846153</v>
      </c>
      <c r="Q62" s="104">
        <f t="shared" si="64"/>
        <v>18.892857142857142</v>
      </c>
      <c r="R62" s="104">
        <f t="shared" si="64"/>
        <v>16.942857142857143</v>
      </c>
      <c r="S62" s="104">
        <f t="shared" si="64"/>
        <v>20.59375</v>
      </c>
      <c r="T62" s="104">
        <f t="shared" si="64"/>
        <v>15.451612903225806</v>
      </c>
      <c r="U62" s="104">
        <f>AVERAGE(U4:U60)</f>
        <v>16.466666666666665</v>
      </c>
      <c r="V62" s="609">
        <f t="shared" si="64"/>
        <v>0.38709677419354838</v>
      </c>
      <c r="W62" s="104">
        <f t="shared" si="64"/>
        <v>6.4516129032258063E-2</v>
      </c>
      <c r="X62" s="104">
        <f t="shared" si="64"/>
        <v>0.25</v>
      </c>
      <c r="Y62" s="104">
        <f t="shared" si="64"/>
        <v>0.5757575757575758</v>
      </c>
      <c r="Z62" s="104">
        <f t="shared" si="64"/>
        <v>0.6875</v>
      </c>
      <c r="AA62" s="104">
        <f t="shared" si="64"/>
        <v>1.5</v>
      </c>
      <c r="AB62" s="104">
        <f t="shared" si="64"/>
        <v>1.1428571428571428</v>
      </c>
      <c r="AC62" s="104">
        <f t="shared" si="64"/>
        <v>1.125</v>
      </c>
      <c r="AD62" s="104">
        <f t="shared" si="64"/>
        <v>0.93548387096774188</v>
      </c>
      <c r="AE62" s="104">
        <f>AVERAGE(AE4:AE60)</f>
        <v>1.4333333333333333</v>
      </c>
      <c r="AF62" s="104">
        <f t="shared" si="64"/>
        <v>1.15625</v>
      </c>
      <c r="AG62" s="104">
        <f t="shared" si="64"/>
        <v>1.935483870967742</v>
      </c>
      <c r="AH62" s="104">
        <f>AVERAGE(AH4:AH60)</f>
        <v>1.1666666666666667</v>
      </c>
      <c r="AI62" s="104">
        <f t="shared" si="64"/>
        <v>3.1875</v>
      </c>
      <c r="AJ62" s="104">
        <f t="shared" si="64"/>
        <v>3.225806451612903</v>
      </c>
      <c r="AK62" s="104">
        <f t="shared" si="64"/>
        <v>4.0333333333333332</v>
      </c>
      <c r="AL62" s="126">
        <f t="shared" si="64"/>
        <v>23.872475933546198</v>
      </c>
      <c r="AM62" s="126">
        <f t="shared" si="64"/>
        <v>32.079602190912141</v>
      </c>
      <c r="AN62" s="126">
        <f t="shared" si="64"/>
        <v>38.659924834425141</v>
      </c>
      <c r="AO62" s="126">
        <f t="shared" si="64"/>
        <v>39.137095861719622</v>
      </c>
      <c r="AP62" s="126">
        <f t="shared" si="64"/>
        <v>37.244105239101565</v>
      </c>
      <c r="AQ62" s="126">
        <f t="shared" si="64"/>
        <v>39.394577530387799</v>
      </c>
      <c r="AR62" s="126">
        <f t="shared" si="64"/>
        <v>43.743822364888842</v>
      </c>
      <c r="AS62" s="126">
        <f t="shared" si="64"/>
        <v>52.160583415385609</v>
      </c>
      <c r="AT62" s="126">
        <f t="shared" si="64"/>
        <v>51.172666666666672</v>
      </c>
      <c r="AU62" s="126">
        <f>AVERAGE(AU4:AU60)</f>
        <v>51.618666666666662</v>
      </c>
      <c r="AV62" s="104">
        <f t="shared" si="64"/>
        <v>10313.196900278075</v>
      </c>
      <c r="AW62" s="104">
        <f t="shared" si="64"/>
        <v>11473.113489594789</v>
      </c>
      <c r="AX62" s="104">
        <f t="shared" si="64"/>
        <v>14121.033382311747</v>
      </c>
      <c r="AY62" s="104">
        <f t="shared" ref="AY62:BR62" si="65">AVERAGE(AY4:AY60)</f>
        <v>17547.552717554412</v>
      </c>
      <c r="AZ62" s="104">
        <f t="shared" si="65"/>
        <v>17800.925378771946</v>
      </c>
      <c r="BA62" s="104">
        <f t="shared" si="65"/>
        <v>25360.824029784362</v>
      </c>
      <c r="BB62" s="104">
        <f t="shared" si="65"/>
        <v>19323.285419141437</v>
      </c>
      <c r="BC62" s="104">
        <f t="shared" si="65"/>
        <v>23126.258867130804</v>
      </c>
      <c r="BD62" s="104">
        <f t="shared" si="65"/>
        <v>19750.56806451613</v>
      </c>
      <c r="BE62" s="104">
        <f t="shared" si="65"/>
        <v>28317.995714285709</v>
      </c>
      <c r="BF62" s="609">
        <f t="shared" si="65"/>
        <v>2825.0305368617301</v>
      </c>
      <c r="BG62" s="104">
        <f t="shared" si="65"/>
        <v>3104.5401013359483</v>
      </c>
      <c r="BH62" s="104">
        <f t="shared" si="65"/>
        <v>3374.2718278174548</v>
      </c>
      <c r="BI62" s="104">
        <f t="shared" si="65"/>
        <v>4233.5577260719701</v>
      </c>
      <c r="BJ62" s="104">
        <f t="shared" si="65"/>
        <v>5262.9645609586751</v>
      </c>
      <c r="BK62" s="104">
        <f t="shared" si="65"/>
        <v>5466.9255480292404</v>
      </c>
      <c r="BL62" s="104">
        <f t="shared" si="65"/>
        <v>3125.3940338578445</v>
      </c>
      <c r="BM62" s="104">
        <f t="shared" si="65"/>
        <v>2812.5514575809898</v>
      </c>
      <c r="BN62" s="104">
        <f>AVERAGE(BN4:BN60)</f>
        <v>2469.1254838709679</v>
      </c>
      <c r="BO62" s="104">
        <f>AVERAGE(BO4:BO60)</f>
        <v>2293.6296428571427</v>
      </c>
      <c r="BP62" s="104">
        <f t="shared" si="65"/>
        <v>10296.599460256695</v>
      </c>
      <c r="BQ62" s="104">
        <f t="shared" si="65"/>
        <v>8601.02</v>
      </c>
      <c r="BR62" s="104">
        <f t="shared" si="65"/>
        <v>9282.1403571428564</v>
      </c>
      <c r="BS62" s="522">
        <f>(BR62-BQ62)/BQ62</f>
        <v>7.9190649148921391E-2</v>
      </c>
      <c r="BT62" s="614">
        <f t="shared" ref="BT62:CC62" si="66">BF61/AV61</f>
        <v>0.23242023110889745</v>
      </c>
      <c r="BU62" s="105">
        <f t="shared" si="66"/>
        <v>0.23079960717159487</v>
      </c>
      <c r="BV62" s="105">
        <f t="shared" si="66"/>
        <v>0.2057656039877678</v>
      </c>
      <c r="BW62" s="105">
        <f t="shared" si="66"/>
        <v>0.22822081417083512</v>
      </c>
      <c r="BX62" s="105">
        <f t="shared" si="66"/>
        <v>0.28844565450457643</v>
      </c>
      <c r="BY62" s="105">
        <f t="shared" si="66"/>
        <v>0.21556576953527817</v>
      </c>
      <c r="BZ62" s="105">
        <f t="shared" si="66"/>
        <v>0.16174237279349313</v>
      </c>
      <c r="CA62" s="105">
        <f t="shared" si="66"/>
        <v>0.1216172262768558</v>
      </c>
      <c r="CB62" s="61">
        <f t="shared" si="66"/>
        <v>0.12501541605312097</v>
      </c>
      <c r="CC62" s="61">
        <f t="shared" si="66"/>
        <v>8.0995479552956662E-2</v>
      </c>
      <c r="CD62" s="723"/>
      <c r="CE62" s="106">
        <f t="shared" ref="CE62:CK62" si="67">(BU62-BT62)*100</f>
        <v>-0.16206239373025844</v>
      </c>
      <c r="CF62" s="106">
        <f t="shared" si="67"/>
        <v>-2.5034003183827065</v>
      </c>
      <c r="CG62" s="106">
        <f t="shared" si="67"/>
        <v>2.2455210183067313</v>
      </c>
      <c r="CH62" s="106">
        <f t="shared" si="67"/>
        <v>6.0224840333741314</v>
      </c>
      <c r="CI62" s="106">
        <f t="shared" si="67"/>
        <v>-7.2879884969298256</v>
      </c>
      <c r="CJ62" s="106">
        <f t="shared" si="67"/>
        <v>-5.382339674178505</v>
      </c>
      <c r="CK62" s="106">
        <f t="shared" si="67"/>
        <v>-4.0125146516637331</v>
      </c>
      <c r="CL62" s="106">
        <f>(CB62-CA62)*100</f>
        <v>0.3398189776265173</v>
      </c>
      <c r="CM62" s="106">
        <f>(CC62-CB62)*100</f>
        <v>-4.4019936500164309</v>
      </c>
      <c r="CN62" s="614">
        <f t="shared" ref="CN62:DB62" si="68">AVERAGE(CN4:CN60)</f>
        <v>4.8943270300333699E-2</v>
      </c>
      <c r="CO62" s="105">
        <f t="shared" si="68"/>
        <v>2.99797111827187E-2</v>
      </c>
      <c r="CP62" s="105">
        <f t="shared" si="68"/>
        <v>2.6113081174662926E-2</v>
      </c>
      <c r="CQ62" s="105">
        <f t="shared" si="68"/>
        <v>6.5832081274170326E-2</v>
      </c>
      <c r="CR62" s="105">
        <f t="shared" si="68"/>
        <v>5.137448619567854E-2</v>
      </c>
      <c r="CS62" s="105">
        <f t="shared" si="68"/>
        <v>5.2933820688608642E-2</v>
      </c>
      <c r="CT62" s="105">
        <f>AVERAGE(CT4:CT60)</f>
        <v>5.5628696207855342E-2</v>
      </c>
      <c r="CU62" s="105">
        <f t="shared" si="68"/>
        <v>5.887502059647387E-2</v>
      </c>
      <c r="CV62" s="614">
        <f t="shared" si="68"/>
        <v>5.7629898086287532E-2</v>
      </c>
      <c r="CW62" s="105">
        <f>AVERAGE(CW4:CW60)</f>
        <v>7.9560932763477824E-2</v>
      </c>
      <c r="CX62" s="105">
        <f>AVERAGE(CX4:CX60)</f>
        <v>9.5060933833216621E-2</v>
      </c>
      <c r="CY62" s="614">
        <f t="shared" si="68"/>
        <v>0.17636161810282311</v>
      </c>
      <c r="CZ62" s="105">
        <f>AVERAGE(CZ4:CZ60)</f>
        <v>0.23841885140044955</v>
      </c>
      <c r="DA62" s="105">
        <f>AVERAGE(DA4:DA60)</f>
        <v>0.23943371194363292</v>
      </c>
      <c r="DB62" s="614">
        <f t="shared" si="68"/>
        <v>0.28692533687771932</v>
      </c>
      <c r="DC62" s="479">
        <f>AVERAGE(DC4:DC60)</f>
        <v>0.37360848037178268</v>
      </c>
      <c r="DD62" s="479">
        <f>AVERAGE(DD4:DD60)</f>
        <v>0.39981798076242581</v>
      </c>
      <c r="DE62" s="625">
        <f>AVERAGE(DE4:DE60)</f>
        <v>2.818182477153619E-2</v>
      </c>
      <c r="DF62" s="61">
        <f>AVERAGE(DF4:DF60)</f>
        <v>-1.1952732927434118E-2</v>
      </c>
      <c r="DG62" s="714"/>
      <c r="DH62" s="724"/>
      <c r="DI62" s="724"/>
      <c r="DJ62" s="724"/>
      <c r="DK62" s="724"/>
      <c r="DL62" s="724"/>
      <c r="DM62" s="724"/>
      <c r="DN62" s="724"/>
      <c r="DO62" s="724"/>
      <c r="DP62" s="724"/>
      <c r="DQ62" s="724"/>
      <c r="DR62" s="724"/>
      <c r="DS62" s="724"/>
      <c r="DT62" s="724"/>
      <c r="DU62" s="724"/>
      <c r="DV62" s="724"/>
    </row>
    <row r="63" spans="1:128" ht="18" x14ac:dyDescent="0.25">
      <c r="B63" s="73"/>
      <c r="DG63" s="359"/>
      <c r="DH63" s="359"/>
      <c r="DI63" s="359"/>
      <c r="DJ63" s="359"/>
      <c r="DK63" s="359"/>
      <c r="DL63" s="359"/>
      <c r="DM63" s="359"/>
      <c r="DN63" s="359"/>
      <c r="DO63" s="359"/>
      <c r="DQ63" s="359"/>
      <c r="DR63" s="359"/>
      <c r="DS63" s="359"/>
      <c r="DU63" s="359"/>
    </row>
    <row r="64" spans="1:128" x14ac:dyDescent="0.25">
      <c r="BC64" s="201"/>
      <c r="BD64" s="362"/>
      <c r="BE64" s="362"/>
    </row>
  </sheetData>
  <mergeCells count="31">
    <mergeCell ref="DS1:DV1"/>
    <mergeCell ref="DS2:DT2"/>
    <mergeCell ref="DU2:DV2"/>
    <mergeCell ref="BT1:CC2"/>
    <mergeCell ref="CD1:CM2"/>
    <mergeCell ref="CN1:CU2"/>
    <mergeCell ref="CV1:CX2"/>
    <mergeCell ref="CY1:DA2"/>
    <mergeCell ref="DO1:DR1"/>
    <mergeCell ref="DO2:DP2"/>
    <mergeCell ref="DQ2:DR2"/>
    <mergeCell ref="DK1:DN1"/>
    <mergeCell ref="DK2:DL2"/>
    <mergeCell ref="DM2:DN2"/>
    <mergeCell ref="DI1:DJ2"/>
    <mergeCell ref="DG1:DH2"/>
    <mergeCell ref="DE1:DE3"/>
    <mergeCell ref="DB1:DD2"/>
    <mergeCell ref="BS1:BS2"/>
    <mergeCell ref="DF1:DF3"/>
    <mergeCell ref="A1:B2"/>
    <mergeCell ref="C1:J2"/>
    <mergeCell ref="K1:M2"/>
    <mergeCell ref="N1:U2"/>
    <mergeCell ref="V1:AE2"/>
    <mergeCell ref="AF1:AH2"/>
    <mergeCell ref="AI1:AK2"/>
    <mergeCell ref="AL1:AU2"/>
    <mergeCell ref="AV1:BE2"/>
    <mergeCell ref="BP1:BR2"/>
    <mergeCell ref="BF1:BO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DV103"/>
  <sheetViews>
    <sheetView zoomScaleNormal="100" workbookViewId="0">
      <pane xSplit="2" ySplit="3" topLeftCell="CU22" activePane="bottomRight" state="frozenSplit"/>
      <selection pane="topRight" activeCell="C1" sqref="C1"/>
      <selection pane="bottomLeft" activeCell="A3" sqref="A3"/>
      <selection pane="bottomRight" activeCell="DI32" sqref="DI32"/>
    </sheetView>
  </sheetViews>
  <sheetFormatPr defaultRowHeight="15" x14ac:dyDescent="0.25"/>
  <cols>
    <col min="1" max="1" width="6.28515625" style="11" customWidth="1"/>
    <col min="2" max="2" width="45.28515625" style="65" customWidth="1"/>
    <col min="3" max="8" width="9.140625" style="11" customWidth="1"/>
    <col min="9" max="9" width="9.140625" style="364" customWidth="1"/>
    <col min="10" max="10" width="9.140625" style="364"/>
    <col min="11" max="11" width="10" style="11" customWidth="1"/>
    <col min="12" max="13" width="8.7109375" style="364" customWidth="1"/>
    <col min="14" max="19" width="9.140625" style="11" customWidth="1"/>
    <col min="20" max="20" width="9.140625" style="364" customWidth="1"/>
    <col min="21" max="21" width="9.140625" style="364"/>
    <col min="22" max="29" width="9.140625" style="11" customWidth="1"/>
    <col min="30" max="30" width="9.140625" style="364" customWidth="1"/>
    <col min="31" max="31" width="9.140625" style="364"/>
    <col min="32" max="32" width="9.42578125" style="364" customWidth="1"/>
    <col min="33" max="34" width="9.5703125" style="364" customWidth="1"/>
    <col min="35" max="35" width="9.7109375" style="364" customWidth="1"/>
    <col min="36" max="37" width="9.42578125" style="364" customWidth="1"/>
    <col min="38" max="41" width="12.28515625" style="11" customWidth="1"/>
    <col min="42" max="42" width="12.42578125" style="11" customWidth="1"/>
    <col min="43" max="45" width="12.28515625" style="11" customWidth="1"/>
    <col min="46" max="47" width="12.28515625" style="364" customWidth="1"/>
    <col min="48" max="55" width="10.85546875" style="11" customWidth="1"/>
    <col min="56" max="57" width="10.85546875" style="364" customWidth="1"/>
    <col min="58" max="65" width="10.85546875" style="11" customWidth="1"/>
    <col min="66" max="67" width="10.85546875" style="364" customWidth="1"/>
    <col min="68" max="68" width="12.5703125" style="364" customWidth="1"/>
    <col min="69" max="70" width="11.28515625" style="364" customWidth="1"/>
    <col min="71" max="71" width="11.28515625" style="11" customWidth="1"/>
    <col min="72" max="79" width="10.28515625" style="11" customWidth="1"/>
    <col min="80" max="80" width="10.28515625" style="364" customWidth="1"/>
    <col min="81" max="81" width="11.7109375" style="364" customWidth="1"/>
    <col min="82" max="82" width="11.140625" style="11" customWidth="1"/>
    <col min="83" max="83" width="10.28515625" style="11" customWidth="1"/>
    <col min="84" max="89" width="10.140625" style="11" customWidth="1"/>
    <col min="90" max="91" width="10.140625" style="364" customWidth="1"/>
    <col min="92" max="92" width="9.28515625" style="11" customWidth="1"/>
    <col min="93" max="93" width="9.140625" style="11" customWidth="1"/>
    <col min="94" max="94" width="8.7109375" style="11" customWidth="1"/>
    <col min="95" max="96" width="9" style="11" customWidth="1"/>
    <col min="97" max="97" width="9.140625" style="11" customWidth="1"/>
    <col min="98" max="99" width="9.140625" style="364" customWidth="1"/>
    <col min="100" max="100" width="9.42578125" style="11" customWidth="1"/>
    <col min="101" max="102" width="9.140625" style="364" customWidth="1"/>
    <col min="103" max="103" width="9.140625" style="11" customWidth="1"/>
    <col min="104" max="105" width="8.7109375" style="364" customWidth="1"/>
    <col min="106" max="106" width="9.140625" style="11" customWidth="1"/>
    <col min="107" max="108" width="8.85546875" style="11" customWidth="1"/>
    <col min="109" max="109" width="13.85546875" style="11" customWidth="1"/>
    <col min="110" max="110" width="13.42578125" style="11" customWidth="1"/>
    <col min="111" max="112" width="12.42578125" style="11" customWidth="1"/>
    <col min="113" max="113" width="9.140625" style="11" customWidth="1"/>
    <col min="114" max="114" width="10.85546875" style="11" customWidth="1"/>
    <col min="115" max="115" width="9.140625" style="11" customWidth="1"/>
    <col min="116" max="116" width="10" style="11" customWidth="1"/>
    <col min="117" max="122" width="9.140625" style="11" customWidth="1"/>
    <col min="123" max="16384" width="9.140625" style="11"/>
  </cols>
  <sheetData>
    <row r="1" spans="1:126" ht="97.5" customHeight="1" thickBot="1" x14ac:dyDescent="0.3">
      <c r="A1" s="796"/>
      <c r="B1" s="797"/>
      <c r="C1" s="800" t="s">
        <v>61</v>
      </c>
      <c r="D1" s="801"/>
      <c r="E1" s="801"/>
      <c r="F1" s="801"/>
      <c r="G1" s="801"/>
      <c r="H1" s="801"/>
      <c r="I1" s="801"/>
      <c r="J1" s="802"/>
      <c r="K1" s="800" t="s">
        <v>179</v>
      </c>
      <c r="L1" s="801"/>
      <c r="M1" s="802"/>
      <c r="N1" s="800" t="s">
        <v>62</v>
      </c>
      <c r="O1" s="801"/>
      <c r="P1" s="801"/>
      <c r="Q1" s="801"/>
      <c r="R1" s="801"/>
      <c r="S1" s="801"/>
      <c r="T1" s="801"/>
      <c r="U1" s="802"/>
      <c r="V1" s="800" t="s">
        <v>63</v>
      </c>
      <c r="W1" s="801"/>
      <c r="X1" s="801"/>
      <c r="Y1" s="801"/>
      <c r="Z1" s="801"/>
      <c r="AA1" s="801"/>
      <c r="AB1" s="801"/>
      <c r="AC1" s="801"/>
      <c r="AD1" s="801"/>
      <c r="AE1" s="802"/>
      <c r="AF1" s="806" t="s">
        <v>181</v>
      </c>
      <c r="AG1" s="806"/>
      <c r="AH1" s="806"/>
      <c r="AI1" s="807" t="s">
        <v>182</v>
      </c>
      <c r="AJ1" s="807"/>
      <c r="AK1" s="808"/>
      <c r="AL1" s="800" t="s">
        <v>246</v>
      </c>
      <c r="AM1" s="801"/>
      <c r="AN1" s="801"/>
      <c r="AO1" s="801"/>
      <c r="AP1" s="801"/>
      <c r="AQ1" s="801"/>
      <c r="AR1" s="801"/>
      <c r="AS1" s="801"/>
      <c r="AT1" s="801"/>
      <c r="AU1" s="802"/>
      <c r="AV1" s="800" t="s">
        <v>248</v>
      </c>
      <c r="AW1" s="801"/>
      <c r="AX1" s="801"/>
      <c r="AY1" s="801"/>
      <c r="AZ1" s="801"/>
      <c r="BA1" s="801"/>
      <c r="BB1" s="801"/>
      <c r="BC1" s="801"/>
      <c r="BD1" s="801"/>
      <c r="BE1" s="802"/>
      <c r="BF1" s="800" t="s">
        <v>249</v>
      </c>
      <c r="BG1" s="801"/>
      <c r="BH1" s="801"/>
      <c r="BI1" s="801"/>
      <c r="BJ1" s="801"/>
      <c r="BK1" s="801"/>
      <c r="BL1" s="801"/>
      <c r="BM1" s="801"/>
      <c r="BN1" s="801"/>
      <c r="BO1" s="802"/>
      <c r="BP1" s="807" t="s">
        <v>250</v>
      </c>
      <c r="BQ1" s="807"/>
      <c r="BR1" s="808"/>
      <c r="BS1" s="802" t="s">
        <v>340</v>
      </c>
      <c r="BT1" s="800" t="s">
        <v>253</v>
      </c>
      <c r="BU1" s="801"/>
      <c r="BV1" s="801"/>
      <c r="BW1" s="801"/>
      <c r="BX1" s="801"/>
      <c r="BY1" s="801"/>
      <c r="BZ1" s="801"/>
      <c r="CA1" s="801"/>
      <c r="CB1" s="801"/>
      <c r="CC1" s="802"/>
      <c r="CD1" s="800" t="s">
        <v>252</v>
      </c>
      <c r="CE1" s="801"/>
      <c r="CF1" s="801"/>
      <c r="CG1" s="801"/>
      <c r="CH1" s="801"/>
      <c r="CI1" s="801"/>
      <c r="CJ1" s="801"/>
      <c r="CK1" s="801"/>
      <c r="CL1" s="801"/>
      <c r="CM1" s="802"/>
      <c r="CN1" s="800" t="s">
        <v>254</v>
      </c>
      <c r="CO1" s="801"/>
      <c r="CP1" s="801"/>
      <c r="CQ1" s="801"/>
      <c r="CR1" s="801"/>
      <c r="CS1" s="801"/>
      <c r="CT1" s="801"/>
      <c r="CU1" s="802"/>
      <c r="CV1" s="800" t="s">
        <v>255</v>
      </c>
      <c r="CW1" s="801"/>
      <c r="CX1" s="802"/>
      <c r="CY1" s="800" t="s">
        <v>256</v>
      </c>
      <c r="CZ1" s="801"/>
      <c r="DA1" s="802"/>
      <c r="DB1" s="800" t="s">
        <v>257</v>
      </c>
      <c r="DC1" s="801"/>
      <c r="DD1" s="802"/>
      <c r="DE1" s="813" t="s">
        <v>364</v>
      </c>
      <c r="DF1" s="813" t="s">
        <v>365</v>
      </c>
      <c r="DG1" s="801" t="s">
        <v>193</v>
      </c>
      <c r="DH1" s="802"/>
      <c r="DI1" s="794" t="s">
        <v>191</v>
      </c>
      <c r="DJ1" s="795"/>
      <c r="DK1" s="794" t="s">
        <v>190</v>
      </c>
      <c r="DL1" s="810"/>
      <c r="DM1" s="810"/>
      <c r="DN1" s="795"/>
      <c r="DO1" s="794" t="s">
        <v>258</v>
      </c>
      <c r="DP1" s="810"/>
      <c r="DQ1" s="810"/>
      <c r="DR1" s="795"/>
      <c r="DS1" s="791" t="s">
        <v>258</v>
      </c>
      <c r="DT1" s="792"/>
      <c r="DU1" s="792"/>
      <c r="DV1" s="793"/>
    </row>
    <row r="2" spans="1:126" s="64" customFormat="1" ht="34.5" customHeight="1" thickBot="1" x14ac:dyDescent="0.3">
      <c r="A2" s="798"/>
      <c r="B2" s="799"/>
      <c r="C2" s="803"/>
      <c r="D2" s="804"/>
      <c r="E2" s="804"/>
      <c r="F2" s="804"/>
      <c r="G2" s="804"/>
      <c r="H2" s="804"/>
      <c r="I2" s="804"/>
      <c r="J2" s="805"/>
      <c r="K2" s="803"/>
      <c r="L2" s="804"/>
      <c r="M2" s="805"/>
      <c r="N2" s="803"/>
      <c r="O2" s="804"/>
      <c r="P2" s="804"/>
      <c r="Q2" s="804"/>
      <c r="R2" s="804"/>
      <c r="S2" s="804"/>
      <c r="T2" s="804"/>
      <c r="U2" s="805"/>
      <c r="V2" s="803"/>
      <c r="W2" s="804"/>
      <c r="X2" s="804"/>
      <c r="Y2" s="804"/>
      <c r="Z2" s="804"/>
      <c r="AA2" s="804"/>
      <c r="AB2" s="804"/>
      <c r="AC2" s="804"/>
      <c r="AD2" s="804"/>
      <c r="AE2" s="805"/>
      <c r="AF2" s="806"/>
      <c r="AG2" s="806"/>
      <c r="AH2" s="806"/>
      <c r="AI2" s="804"/>
      <c r="AJ2" s="804"/>
      <c r="AK2" s="805"/>
      <c r="AL2" s="803"/>
      <c r="AM2" s="804"/>
      <c r="AN2" s="804"/>
      <c r="AO2" s="804"/>
      <c r="AP2" s="804"/>
      <c r="AQ2" s="804"/>
      <c r="AR2" s="804"/>
      <c r="AS2" s="804"/>
      <c r="AT2" s="804"/>
      <c r="AU2" s="805"/>
      <c r="AV2" s="803"/>
      <c r="AW2" s="804"/>
      <c r="AX2" s="804"/>
      <c r="AY2" s="804"/>
      <c r="AZ2" s="804"/>
      <c r="BA2" s="804"/>
      <c r="BB2" s="804"/>
      <c r="BC2" s="804"/>
      <c r="BD2" s="804"/>
      <c r="BE2" s="805"/>
      <c r="BF2" s="803"/>
      <c r="BG2" s="804"/>
      <c r="BH2" s="804"/>
      <c r="BI2" s="804"/>
      <c r="BJ2" s="804"/>
      <c r="BK2" s="804"/>
      <c r="BL2" s="804"/>
      <c r="BM2" s="804"/>
      <c r="BN2" s="804"/>
      <c r="BO2" s="805"/>
      <c r="BP2" s="804"/>
      <c r="BQ2" s="804"/>
      <c r="BR2" s="805"/>
      <c r="BS2" s="808"/>
      <c r="BT2" s="809"/>
      <c r="BU2" s="804"/>
      <c r="BV2" s="804"/>
      <c r="BW2" s="804"/>
      <c r="BX2" s="804"/>
      <c r="BY2" s="804"/>
      <c r="BZ2" s="804"/>
      <c r="CA2" s="804"/>
      <c r="CB2" s="804"/>
      <c r="CC2" s="805"/>
      <c r="CD2" s="803"/>
      <c r="CE2" s="804"/>
      <c r="CF2" s="804"/>
      <c r="CG2" s="804"/>
      <c r="CH2" s="804"/>
      <c r="CI2" s="804"/>
      <c r="CJ2" s="804"/>
      <c r="CK2" s="804"/>
      <c r="CL2" s="804"/>
      <c r="CM2" s="805"/>
      <c r="CN2" s="803"/>
      <c r="CO2" s="804"/>
      <c r="CP2" s="804"/>
      <c r="CQ2" s="804"/>
      <c r="CR2" s="804"/>
      <c r="CS2" s="804"/>
      <c r="CT2" s="804"/>
      <c r="CU2" s="805"/>
      <c r="CV2" s="803"/>
      <c r="CW2" s="804"/>
      <c r="CX2" s="805"/>
      <c r="CY2" s="803"/>
      <c r="CZ2" s="804"/>
      <c r="DA2" s="805"/>
      <c r="DB2" s="809"/>
      <c r="DC2" s="807"/>
      <c r="DD2" s="808"/>
      <c r="DE2" s="814"/>
      <c r="DF2" s="814"/>
      <c r="DG2" s="807"/>
      <c r="DH2" s="808"/>
      <c r="DI2" s="811"/>
      <c r="DJ2" s="812"/>
      <c r="DK2" s="794" t="s">
        <v>187</v>
      </c>
      <c r="DL2" s="795"/>
      <c r="DM2" s="794" t="s">
        <v>188</v>
      </c>
      <c r="DN2" s="795"/>
      <c r="DO2" s="794" t="s">
        <v>187</v>
      </c>
      <c r="DP2" s="795"/>
      <c r="DQ2" s="794" t="s">
        <v>188</v>
      </c>
      <c r="DR2" s="795"/>
      <c r="DS2" s="794" t="s">
        <v>187</v>
      </c>
      <c r="DT2" s="795"/>
      <c r="DU2" s="794" t="s">
        <v>188</v>
      </c>
      <c r="DV2" s="795"/>
    </row>
    <row r="3" spans="1:126" s="181" customFormat="1" ht="41.25" customHeight="1" thickBot="1" x14ac:dyDescent="0.3">
      <c r="A3" s="82" t="s">
        <v>55</v>
      </c>
      <c r="B3" s="213" t="s">
        <v>0</v>
      </c>
      <c r="C3" s="82" t="s">
        <v>56</v>
      </c>
      <c r="D3" s="82" t="s">
        <v>57</v>
      </c>
      <c r="E3" s="288" t="s">
        <v>58</v>
      </c>
      <c r="F3" s="82" t="s">
        <v>141</v>
      </c>
      <c r="G3" s="82" t="s">
        <v>166</v>
      </c>
      <c r="H3" s="82" t="s">
        <v>178</v>
      </c>
      <c r="I3" s="82" t="s">
        <v>245</v>
      </c>
      <c r="J3" s="444" t="s">
        <v>358</v>
      </c>
      <c r="K3" s="287" t="s">
        <v>178</v>
      </c>
      <c r="L3" s="287" t="s">
        <v>245</v>
      </c>
      <c r="M3" s="82" t="s">
        <v>358</v>
      </c>
      <c r="N3" s="214" t="s">
        <v>56</v>
      </c>
      <c r="O3" s="82" t="s">
        <v>57</v>
      </c>
      <c r="P3" s="82" t="s">
        <v>58</v>
      </c>
      <c r="Q3" s="82" t="s">
        <v>141</v>
      </c>
      <c r="R3" s="82" t="s">
        <v>166</v>
      </c>
      <c r="S3" s="82" t="s">
        <v>178</v>
      </c>
      <c r="T3" s="444" t="s">
        <v>245</v>
      </c>
      <c r="U3" s="287" t="s">
        <v>358</v>
      </c>
      <c r="V3" s="82" t="s">
        <v>59</v>
      </c>
      <c r="W3" s="82" t="s">
        <v>60</v>
      </c>
      <c r="X3" s="82" t="s">
        <v>56</v>
      </c>
      <c r="Y3" s="82" t="s">
        <v>57</v>
      </c>
      <c r="Z3" s="82" t="s">
        <v>58</v>
      </c>
      <c r="AA3" s="82" t="s">
        <v>141</v>
      </c>
      <c r="AB3" s="82" t="s">
        <v>166</v>
      </c>
      <c r="AC3" s="82" t="s">
        <v>178</v>
      </c>
      <c r="AD3" s="444" t="s">
        <v>245</v>
      </c>
      <c r="AE3" s="287" t="s">
        <v>358</v>
      </c>
      <c r="AF3" s="445" t="s">
        <v>178</v>
      </c>
      <c r="AG3" s="82" t="s">
        <v>245</v>
      </c>
      <c r="AH3" s="444" t="s">
        <v>357</v>
      </c>
      <c r="AI3" s="82" t="s">
        <v>178</v>
      </c>
      <c r="AJ3" s="444" t="s">
        <v>245</v>
      </c>
      <c r="AK3" s="82" t="s">
        <v>357</v>
      </c>
      <c r="AL3" s="284" t="s">
        <v>101</v>
      </c>
      <c r="AM3" s="215" t="s">
        <v>102</v>
      </c>
      <c r="AN3" s="215" t="s">
        <v>103</v>
      </c>
      <c r="AO3" s="215" t="s">
        <v>104</v>
      </c>
      <c r="AP3" s="215" t="s">
        <v>105</v>
      </c>
      <c r="AQ3" s="215" t="s">
        <v>176</v>
      </c>
      <c r="AR3" s="356" t="s">
        <v>177</v>
      </c>
      <c r="AS3" s="355" t="s">
        <v>183</v>
      </c>
      <c r="AT3" s="355" t="s">
        <v>247</v>
      </c>
      <c r="AU3" s="538" t="s">
        <v>360</v>
      </c>
      <c r="AV3" s="537" t="s">
        <v>101</v>
      </c>
      <c r="AW3" s="356" t="s">
        <v>102</v>
      </c>
      <c r="AX3" s="356" t="s">
        <v>103</v>
      </c>
      <c r="AY3" s="356" t="s">
        <v>104</v>
      </c>
      <c r="AZ3" s="356" t="s">
        <v>105</v>
      </c>
      <c r="BA3" s="356" t="s">
        <v>176</v>
      </c>
      <c r="BB3" s="685" t="s">
        <v>177</v>
      </c>
      <c r="BC3" s="284" t="s">
        <v>183</v>
      </c>
      <c r="BD3" s="448" t="s">
        <v>247</v>
      </c>
      <c r="BE3" s="215" t="s">
        <v>362</v>
      </c>
      <c r="BF3" s="215" t="s">
        <v>101</v>
      </c>
      <c r="BG3" s="215" t="s">
        <v>102</v>
      </c>
      <c r="BH3" s="215" t="s">
        <v>103</v>
      </c>
      <c r="BI3" s="215" t="s">
        <v>104</v>
      </c>
      <c r="BJ3" s="215" t="s">
        <v>105</v>
      </c>
      <c r="BK3" s="215" t="s">
        <v>176</v>
      </c>
      <c r="BL3" s="215" t="s">
        <v>177</v>
      </c>
      <c r="BM3" s="215" t="s">
        <v>183</v>
      </c>
      <c r="BN3" s="284" t="s">
        <v>247</v>
      </c>
      <c r="BO3" s="284" t="s">
        <v>366</v>
      </c>
      <c r="BP3" s="284" t="s">
        <v>184</v>
      </c>
      <c r="BQ3" s="215" t="s">
        <v>251</v>
      </c>
      <c r="BR3" s="284" t="s">
        <v>361</v>
      </c>
      <c r="BS3" s="284" t="s">
        <v>361</v>
      </c>
      <c r="BT3" s="215" t="s">
        <v>101</v>
      </c>
      <c r="BU3" s="215" t="s">
        <v>102</v>
      </c>
      <c r="BV3" s="215" t="s">
        <v>103</v>
      </c>
      <c r="BW3" s="215" t="s">
        <v>104</v>
      </c>
      <c r="BX3" s="215" t="s">
        <v>106</v>
      </c>
      <c r="BY3" s="215" t="s">
        <v>176</v>
      </c>
      <c r="BZ3" s="215" t="s">
        <v>177</v>
      </c>
      <c r="CA3" s="215" t="s">
        <v>183</v>
      </c>
      <c r="CB3" s="448" t="s">
        <v>247</v>
      </c>
      <c r="CC3" s="215" t="s">
        <v>366</v>
      </c>
      <c r="CD3" s="215" t="s">
        <v>101</v>
      </c>
      <c r="CE3" s="215" t="s">
        <v>102</v>
      </c>
      <c r="CF3" s="215" t="s">
        <v>103</v>
      </c>
      <c r="CG3" s="215" t="s">
        <v>104</v>
      </c>
      <c r="CH3" s="215" t="s">
        <v>106</v>
      </c>
      <c r="CI3" s="215" t="s">
        <v>176</v>
      </c>
      <c r="CJ3" s="215" t="s">
        <v>177</v>
      </c>
      <c r="CK3" s="162" t="s">
        <v>183</v>
      </c>
      <c r="CL3" s="215" t="s">
        <v>247</v>
      </c>
      <c r="CM3" s="162" t="s">
        <v>359</v>
      </c>
      <c r="CN3" s="82" t="s">
        <v>56</v>
      </c>
      <c r="CO3" s="82" t="s">
        <v>185</v>
      </c>
      <c r="CP3" s="82" t="s">
        <v>58</v>
      </c>
      <c r="CQ3" s="82" t="s">
        <v>141</v>
      </c>
      <c r="CR3" s="82" t="s">
        <v>166</v>
      </c>
      <c r="CS3" s="82" t="s">
        <v>178</v>
      </c>
      <c r="CT3" s="288" t="s">
        <v>245</v>
      </c>
      <c r="CU3" s="82" t="s">
        <v>358</v>
      </c>
      <c r="CV3" s="214" t="s">
        <v>178</v>
      </c>
      <c r="CW3" s="214" t="s">
        <v>245</v>
      </c>
      <c r="CX3" s="214" t="s">
        <v>358</v>
      </c>
      <c r="CY3" s="288" t="s">
        <v>178</v>
      </c>
      <c r="CZ3" s="82" t="s">
        <v>245</v>
      </c>
      <c r="DA3" s="214" t="s">
        <v>358</v>
      </c>
      <c r="DB3" s="214" t="s">
        <v>178</v>
      </c>
      <c r="DC3" s="82" t="s">
        <v>245</v>
      </c>
      <c r="DD3" s="82" t="s">
        <v>358</v>
      </c>
      <c r="DE3" s="805"/>
      <c r="DF3" s="815"/>
      <c r="DG3" s="284" t="s">
        <v>186</v>
      </c>
      <c r="DH3" s="182" t="s">
        <v>189</v>
      </c>
      <c r="DI3" s="162" t="s">
        <v>186</v>
      </c>
      <c r="DJ3" s="182" t="s">
        <v>189</v>
      </c>
      <c r="DK3" s="181" t="s">
        <v>186</v>
      </c>
      <c r="DL3" s="182" t="s">
        <v>189</v>
      </c>
      <c r="DM3" s="181" t="s">
        <v>186</v>
      </c>
      <c r="DN3" s="182" t="s">
        <v>189</v>
      </c>
      <c r="DO3" s="181" t="s">
        <v>186</v>
      </c>
      <c r="DP3" s="182" t="s">
        <v>189</v>
      </c>
      <c r="DQ3" s="181" t="s">
        <v>186</v>
      </c>
      <c r="DR3" s="182" t="s">
        <v>189</v>
      </c>
      <c r="DS3" s="181" t="s">
        <v>186</v>
      </c>
      <c r="DT3" s="182" t="s">
        <v>189</v>
      </c>
      <c r="DU3" s="181" t="s">
        <v>186</v>
      </c>
      <c r="DV3" s="182" t="s">
        <v>189</v>
      </c>
    </row>
    <row r="4" spans="1:126" ht="15.75" thickBot="1" x14ac:dyDescent="0.3">
      <c r="A4" s="10">
        <v>5</v>
      </c>
      <c r="B4" s="35" t="s">
        <v>216</v>
      </c>
      <c r="C4" s="442"/>
      <c r="D4" s="442"/>
      <c r="E4" s="442"/>
      <c r="F4" s="442"/>
      <c r="G4" s="442">
        <v>0</v>
      </c>
      <c r="H4" s="442"/>
      <c r="I4" s="442"/>
      <c r="J4" s="644">
        <v>1</v>
      </c>
      <c r="K4" s="643"/>
      <c r="L4" s="442"/>
      <c r="M4" s="645">
        <v>8</v>
      </c>
      <c r="N4" s="643"/>
      <c r="O4" s="442"/>
      <c r="P4" s="442"/>
      <c r="Q4" s="442"/>
      <c r="R4" s="442">
        <v>22</v>
      </c>
      <c r="S4" s="442"/>
      <c r="T4" s="442"/>
      <c r="U4" s="644">
        <v>31</v>
      </c>
      <c r="V4" s="643"/>
      <c r="W4" s="442"/>
      <c r="X4" s="442"/>
      <c r="Y4" s="442"/>
      <c r="Z4" s="442"/>
      <c r="AA4" s="442"/>
      <c r="AB4" s="442">
        <v>0</v>
      </c>
      <c r="AC4" s="442"/>
      <c r="AD4" s="442"/>
      <c r="AE4" s="644">
        <v>4</v>
      </c>
      <c r="AF4" s="643"/>
      <c r="AG4" s="442"/>
      <c r="AH4" s="644">
        <v>0</v>
      </c>
      <c r="AI4" s="643"/>
      <c r="AJ4" s="442"/>
      <c r="AK4" s="645">
        <v>8</v>
      </c>
      <c r="AL4" s="646"/>
      <c r="AM4" s="442"/>
      <c r="AN4" s="443"/>
      <c r="AO4" s="443"/>
      <c r="AP4" s="443"/>
      <c r="AQ4" s="682"/>
      <c r="AR4" s="677">
        <v>53.542666234113639</v>
      </c>
      <c r="AS4" s="678"/>
      <c r="AT4" s="678"/>
      <c r="AU4" s="679">
        <v>64.03</v>
      </c>
      <c r="AV4" s="680"/>
      <c r="AW4" s="681"/>
      <c r="AX4" s="681"/>
      <c r="AY4" s="681"/>
      <c r="AZ4" s="681"/>
      <c r="BA4" s="681"/>
      <c r="BB4" s="681">
        <v>44220.010130847295</v>
      </c>
      <c r="BC4" s="683"/>
      <c r="BD4" s="684"/>
      <c r="BE4" s="653">
        <v>54119</v>
      </c>
      <c r="BF4" s="447"/>
      <c r="BG4" s="446"/>
      <c r="BH4" s="446"/>
      <c r="BI4" s="446"/>
      <c r="BJ4" s="446"/>
      <c r="BK4" s="446"/>
      <c r="BL4" s="446">
        <v>13333.73173744031</v>
      </c>
      <c r="BM4" s="446"/>
      <c r="BN4" s="446"/>
      <c r="BO4" s="656">
        <v>6746</v>
      </c>
      <c r="BP4" s="447"/>
      <c r="BQ4" s="446"/>
      <c r="BR4" s="656">
        <v>14829</v>
      </c>
      <c r="BS4" s="468"/>
      <c r="BT4" s="458"/>
      <c r="BU4" s="449"/>
      <c r="BV4" s="449"/>
      <c r="BW4" s="449"/>
      <c r="BX4" s="449"/>
      <c r="BY4" s="449"/>
      <c r="BZ4" s="449">
        <f>BL4/BB4</f>
        <v>0.30153163009202649</v>
      </c>
      <c r="CA4" s="449"/>
      <c r="CB4" s="449"/>
      <c r="CC4" s="517">
        <f t="shared" ref="CC4:CC67" si="0">BO4/BE4</f>
        <v>0.12465123154529832</v>
      </c>
      <c r="CD4" s="643" t="s">
        <v>107</v>
      </c>
      <c r="CE4" s="450"/>
      <c r="CF4" s="450"/>
      <c r="CG4" s="450"/>
      <c r="CH4" s="450"/>
      <c r="CI4" s="450"/>
      <c r="CJ4" s="450"/>
      <c r="CK4" s="450"/>
      <c r="CL4" s="450"/>
      <c r="CM4" s="662">
        <f t="shared" ref="CM4:CM67" si="1">(CC4-CB4)*100</f>
        <v>12.465123154529833</v>
      </c>
      <c r="CN4" s="458"/>
      <c r="CO4" s="449"/>
      <c r="CP4" s="449"/>
      <c r="CQ4" s="449"/>
      <c r="CR4" s="449">
        <f t="shared" ref="CR4:CR5" si="2">AB4/R4</f>
        <v>0</v>
      </c>
      <c r="CS4" s="449"/>
      <c r="CT4" s="449"/>
      <c r="CU4" s="517">
        <f t="shared" ref="CU4:CU67" si="3">AE4/U4</f>
        <v>0.12903225806451613</v>
      </c>
      <c r="CV4" s="458"/>
      <c r="CW4" s="449"/>
      <c r="CX4" s="665">
        <f t="shared" ref="CX4:CX67" si="4">AH4/U4</f>
        <v>0</v>
      </c>
      <c r="CY4" s="458"/>
      <c r="CZ4" s="449"/>
      <c r="DA4" s="665">
        <f t="shared" ref="DA4:DA67" si="5">AK4/U4</f>
        <v>0.25806451612903225</v>
      </c>
      <c r="DB4" s="458"/>
      <c r="DC4" s="449"/>
      <c r="DD4" s="665">
        <f t="shared" ref="DD4:DD67" si="6">(AE4+AH4+AK4)/U4</f>
        <v>0.38709677419354838</v>
      </c>
      <c r="DE4" s="667"/>
      <c r="DF4" s="666"/>
      <c r="DG4" s="458"/>
      <c r="DH4" s="517"/>
      <c r="DI4" s="458" t="s">
        <v>192</v>
      </c>
      <c r="DJ4" s="452"/>
      <c r="DK4" s="451"/>
      <c r="DL4" s="380"/>
      <c r="DM4" s="643"/>
      <c r="DN4" s="452"/>
      <c r="DO4" s="451"/>
      <c r="DP4" s="380"/>
      <c r="DQ4" s="451"/>
      <c r="DR4" s="452"/>
      <c r="DS4" s="451"/>
      <c r="DT4" s="380" t="s">
        <v>192</v>
      </c>
      <c r="DU4" s="451" t="s">
        <v>192</v>
      </c>
      <c r="DV4" s="452"/>
    </row>
    <row r="5" spans="1:126" x14ac:dyDescent="0.25">
      <c r="A5" s="10">
        <v>5</v>
      </c>
      <c r="B5" s="35" t="s">
        <v>173</v>
      </c>
      <c r="C5" s="37"/>
      <c r="D5" s="37"/>
      <c r="E5" s="37"/>
      <c r="F5" s="37"/>
      <c r="G5" s="37">
        <v>0</v>
      </c>
      <c r="H5" s="37"/>
      <c r="I5" s="37"/>
      <c r="J5" s="38"/>
      <c r="K5" s="195"/>
      <c r="L5" s="37"/>
      <c r="M5" s="38"/>
      <c r="N5" s="195"/>
      <c r="O5" s="37"/>
      <c r="P5" s="37"/>
      <c r="Q5" s="37"/>
      <c r="R5" s="37">
        <v>5</v>
      </c>
      <c r="S5" s="37"/>
      <c r="T5" s="37"/>
      <c r="U5" s="38"/>
      <c r="V5" s="195"/>
      <c r="W5" s="37"/>
      <c r="X5" s="37"/>
      <c r="Y5" s="37"/>
      <c r="Z5" s="37"/>
      <c r="AA5" s="37"/>
      <c r="AB5" s="37">
        <v>0</v>
      </c>
      <c r="AC5" s="37"/>
      <c r="AD5" s="37"/>
      <c r="AE5" s="38"/>
      <c r="AF5" s="195"/>
      <c r="AG5" s="37"/>
      <c r="AH5" s="38"/>
      <c r="AI5" s="195"/>
      <c r="AJ5" s="37"/>
      <c r="AK5" s="38"/>
      <c r="AL5" s="248"/>
      <c r="AM5" s="37"/>
      <c r="AN5" s="39"/>
      <c r="AO5" s="39"/>
      <c r="AP5" s="39"/>
      <c r="AQ5" s="39"/>
      <c r="AR5" s="39" t="s">
        <v>279</v>
      </c>
      <c r="AS5" s="39"/>
      <c r="AT5" s="39"/>
      <c r="AU5" s="39"/>
      <c r="AV5" s="226"/>
      <c r="AW5" s="226"/>
      <c r="AX5" s="226"/>
      <c r="AY5" s="226"/>
      <c r="AZ5" s="226"/>
      <c r="BA5" s="226"/>
      <c r="BB5" s="226">
        <v>22556.914872425314</v>
      </c>
      <c r="BC5" s="252"/>
      <c r="BD5" s="226"/>
      <c r="BE5" s="567"/>
      <c r="BF5" s="252"/>
      <c r="BG5" s="226"/>
      <c r="BH5" s="226"/>
      <c r="BI5" s="226"/>
      <c r="BJ5" s="226"/>
      <c r="BK5" s="226"/>
      <c r="BL5" s="226">
        <v>634.95654549490325</v>
      </c>
      <c r="BM5" s="226"/>
      <c r="BN5" s="226"/>
      <c r="BO5" s="567"/>
      <c r="BP5" s="252"/>
      <c r="BQ5" s="226"/>
      <c r="BR5" s="567"/>
      <c r="BS5" s="657"/>
      <c r="BT5" s="263"/>
      <c r="BU5" s="41"/>
      <c r="BV5" s="41"/>
      <c r="BW5" s="41"/>
      <c r="BX5" s="41"/>
      <c r="BY5" s="41"/>
      <c r="BZ5" s="41">
        <f>BL5/BB5</f>
        <v>2.8149086392621248E-2</v>
      </c>
      <c r="CA5" s="41"/>
      <c r="CB5" s="41"/>
      <c r="CC5" s="42"/>
      <c r="CD5" s="195"/>
      <c r="CE5" s="43"/>
      <c r="CF5" s="43"/>
      <c r="CG5" s="43"/>
      <c r="CH5" s="43"/>
      <c r="CI5" s="43"/>
      <c r="CJ5" s="43"/>
      <c r="CK5" s="43"/>
      <c r="CL5" s="43"/>
      <c r="CM5" s="562">
        <f t="shared" si="1"/>
        <v>0</v>
      </c>
      <c r="CN5" s="263"/>
      <c r="CO5" s="41"/>
      <c r="CP5" s="41"/>
      <c r="CQ5" s="41"/>
      <c r="CR5" s="41">
        <f t="shared" si="2"/>
        <v>0</v>
      </c>
      <c r="CS5" s="41"/>
      <c r="CT5" s="41"/>
      <c r="CU5" s="42"/>
      <c r="CV5" s="263"/>
      <c r="CW5" s="41"/>
      <c r="CX5" s="42"/>
      <c r="CY5" s="263"/>
      <c r="CZ5" s="41"/>
      <c r="DA5" s="42"/>
      <c r="DB5" s="263"/>
      <c r="DC5" s="41"/>
      <c r="DD5" s="42"/>
      <c r="DE5" s="668"/>
      <c r="DF5" s="549"/>
      <c r="DG5" s="263"/>
      <c r="DH5" s="42"/>
      <c r="DI5" s="263"/>
      <c r="DJ5" s="173" t="s">
        <v>192</v>
      </c>
      <c r="DK5" s="189"/>
      <c r="DL5" s="94"/>
      <c r="DM5" s="189"/>
      <c r="DN5" s="173"/>
      <c r="DO5" s="189"/>
      <c r="DP5" s="94"/>
      <c r="DQ5" s="189"/>
      <c r="DR5" s="173"/>
      <c r="DS5" s="189"/>
      <c r="DT5" s="94"/>
      <c r="DU5" s="189"/>
      <c r="DV5" s="173"/>
    </row>
    <row r="6" spans="1:126" x14ac:dyDescent="0.25">
      <c r="A6" s="10">
        <v>6</v>
      </c>
      <c r="B6" s="35" t="s">
        <v>4</v>
      </c>
      <c r="C6" s="37">
        <v>0</v>
      </c>
      <c r="D6" s="37">
        <v>0</v>
      </c>
      <c r="E6" s="37">
        <v>0</v>
      </c>
      <c r="F6" s="37">
        <v>0</v>
      </c>
      <c r="G6" s="37"/>
      <c r="H6" s="37">
        <v>0</v>
      </c>
      <c r="I6" s="37">
        <v>0</v>
      </c>
      <c r="J6" s="38">
        <v>0</v>
      </c>
      <c r="K6" s="195">
        <v>9</v>
      </c>
      <c r="L6" s="37">
        <v>10</v>
      </c>
      <c r="M6" s="38">
        <v>10</v>
      </c>
      <c r="N6" s="195">
        <v>20</v>
      </c>
      <c r="O6" s="37">
        <v>28</v>
      </c>
      <c r="P6" s="37">
        <v>31</v>
      </c>
      <c r="Q6" s="37">
        <v>15</v>
      </c>
      <c r="R6" s="37"/>
      <c r="S6" s="37">
        <v>8</v>
      </c>
      <c r="T6" s="37">
        <v>23</v>
      </c>
      <c r="U6" s="38">
        <v>16</v>
      </c>
      <c r="V6" s="195">
        <v>0</v>
      </c>
      <c r="W6" s="37">
        <v>0</v>
      </c>
      <c r="X6" s="37">
        <v>0</v>
      </c>
      <c r="Y6" s="37">
        <v>0</v>
      </c>
      <c r="Z6" s="37">
        <v>0</v>
      </c>
      <c r="AA6" s="37">
        <v>4</v>
      </c>
      <c r="AB6" s="37"/>
      <c r="AC6" s="37">
        <v>0</v>
      </c>
      <c r="AD6" s="37">
        <v>1</v>
      </c>
      <c r="AE6" s="38">
        <v>1</v>
      </c>
      <c r="AF6" s="195">
        <v>4</v>
      </c>
      <c r="AG6" s="37">
        <v>4</v>
      </c>
      <c r="AH6" s="38">
        <v>2</v>
      </c>
      <c r="AI6" s="195">
        <v>0</v>
      </c>
      <c r="AJ6" s="37">
        <v>2</v>
      </c>
      <c r="AK6" s="38">
        <v>3</v>
      </c>
      <c r="AL6" s="248">
        <v>28.912755192059237</v>
      </c>
      <c r="AM6" s="39">
        <v>28.912755192059237</v>
      </c>
      <c r="AN6" s="39">
        <v>36.098257835755064</v>
      </c>
      <c r="AO6" s="39">
        <v>47.02591334141524</v>
      </c>
      <c r="AP6" s="39">
        <v>47.02591334141524</v>
      </c>
      <c r="AQ6" s="39">
        <v>47.02591334141524</v>
      </c>
      <c r="AR6" s="39"/>
      <c r="AS6" s="39">
        <v>47.02591334141524</v>
      </c>
      <c r="AT6" s="39">
        <v>47.03</v>
      </c>
      <c r="AU6" s="587">
        <v>47.03</v>
      </c>
      <c r="AV6" s="252">
        <v>22629.353276304631</v>
      </c>
      <c r="AW6" s="226">
        <v>29272.741760149343</v>
      </c>
      <c r="AX6" s="226">
        <v>36503.776301785423</v>
      </c>
      <c r="AY6" s="226">
        <v>51499.422314044881</v>
      </c>
      <c r="AZ6" s="226">
        <v>57919.41992362024</v>
      </c>
      <c r="BA6" s="226">
        <v>51811.031240573473</v>
      </c>
      <c r="BB6" s="226"/>
      <c r="BC6" s="226">
        <v>40844.389047301949</v>
      </c>
      <c r="BD6" s="226">
        <v>44015</v>
      </c>
      <c r="BE6" s="567">
        <v>45896</v>
      </c>
      <c r="BF6" s="252">
        <v>3666.7406560008199</v>
      </c>
      <c r="BG6" s="226">
        <v>4537.5382041081157</v>
      </c>
      <c r="BH6" s="226">
        <v>6422.8433531966239</v>
      </c>
      <c r="BI6" s="226">
        <v>7484.30572392872</v>
      </c>
      <c r="BJ6" s="226">
        <v>10574.78329662324</v>
      </c>
      <c r="BK6" s="226">
        <v>6114.3220584971059</v>
      </c>
      <c r="BL6" s="226"/>
      <c r="BM6" s="226">
        <v>2030.5376747998018</v>
      </c>
      <c r="BN6" s="226">
        <v>6949</v>
      </c>
      <c r="BO6" s="567">
        <v>7194</v>
      </c>
      <c r="BP6" s="252">
        <v>8616.5559672397994</v>
      </c>
      <c r="BQ6" s="226">
        <v>15058</v>
      </c>
      <c r="BR6" s="567">
        <v>14899</v>
      </c>
      <c r="BS6" s="658">
        <f>(BR6-BQ6)/BQ6</f>
        <v>-1.0559171204675255E-2</v>
      </c>
      <c r="BT6" s="263">
        <f t="shared" ref="BT6:BY6" si="7">BF6/AV6</f>
        <v>0.16203470824949701</v>
      </c>
      <c r="BU6" s="41">
        <f t="shared" si="7"/>
        <v>0.15500899236863852</v>
      </c>
      <c r="BV6" s="41">
        <f t="shared" si="7"/>
        <v>0.17595010719158058</v>
      </c>
      <c r="BW6" s="41">
        <f t="shared" si="7"/>
        <v>0.14532795490965356</v>
      </c>
      <c r="BX6" s="41">
        <f t="shared" si="7"/>
        <v>0.18257750700142483</v>
      </c>
      <c r="BY6" s="41">
        <f t="shared" si="7"/>
        <v>0.11801197374564029</v>
      </c>
      <c r="BZ6" s="41"/>
      <c r="CA6" s="41">
        <f>BM6/BC6</f>
        <v>4.9713993088456608E-2</v>
      </c>
      <c r="CB6" s="41">
        <f>BN6/BD6</f>
        <v>0.15787799613768033</v>
      </c>
      <c r="CC6" s="42">
        <f>BO6/BE6</f>
        <v>0.15674568589855326</v>
      </c>
      <c r="CD6" s="195" t="s">
        <v>107</v>
      </c>
      <c r="CE6" s="43">
        <f>(BU6-BT6)*100</f>
        <v>-0.70257158808584852</v>
      </c>
      <c r="CF6" s="43">
        <f>(BV6-BU6)*100</f>
        <v>2.0941114822942057</v>
      </c>
      <c r="CG6" s="43">
        <f>(BW6-BV6)*100</f>
        <v>-3.0622152281927022</v>
      </c>
      <c r="CH6" s="43">
        <f>(BX6-BW6)*100</f>
        <v>3.7249552091771276</v>
      </c>
      <c r="CI6" s="43">
        <f>(BY6-BX6)*100</f>
        <v>-6.4565533255784544</v>
      </c>
      <c r="CJ6" s="43"/>
      <c r="CK6" s="43">
        <f>(CA6-BZ6)*100</f>
        <v>4.9713993088456609</v>
      </c>
      <c r="CL6" s="43">
        <f>(CB6-CA6)*100</f>
        <v>10.816400304922372</v>
      </c>
      <c r="CM6" s="562">
        <f>(CC6-CB6)*100</f>
        <v>-0.11323102391270767</v>
      </c>
      <c r="CN6" s="263">
        <f>X6/N6</f>
        <v>0</v>
      </c>
      <c r="CO6" s="41">
        <f>Y6/O6</f>
        <v>0</v>
      </c>
      <c r="CP6" s="41">
        <f>Z6/P6</f>
        <v>0</v>
      </c>
      <c r="CQ6" s="41">
        <f>AA6/Q6</f>
        <v>0.26666666666666666</v>
      </c>
      <c r="CR6" s="41"/>
      <c r="CS6" s="41">
        <f>AC6/S6</f>
        <v>0</v>
      </c>
      <c r="CT6" s="41">
        <f>AD6/T6</f>
        <v>4.3478260869565216E-2</v>
      </c>
      <c r="CU6" s="42">
        <f>AE6/U6</f>
        <v>6.25E-2</v>
      </c>
      <c r="CV6" s="263">
        <f>AF6/S6</f>
        <v>0.5</v>
      </c>
      <c r="CW6" s="41">
        <f>AG6/T6</f>
        <v>0.17391304347826086</v>
      </c>
      <c r="CX6" s="42">
        <f>AH6/U6</f>
        <v>0.125</v>
      </c>
      <c r="CY6" s="263">
        <f>AI6/S6</f>
        <v>0</v>
      </c>
      <c r="CZ6" s="41">
        <f>AJ6/T6</f>
        <v>8.6956521739130432E-2</v>
      </c>
      <c r="DA6" s="42">
        <f>AK6/U6</f>
        <v>0.1875</v>
      </c>
      <c r="DB6" s="263">
        <f>(AC6+AF6+AI6)/S6</f>
        <v>0.5</v>
      </c>
      <c r="DC6" s="41">
        <f>(AD6+AG6+AJ6)/T6</f>
        <v>0.30434782608695654</v>
      </c>
      <c r="DD6" s="42">
        <f>(AE6+AH6+AK6)/U6</f>
        <v>0.375</v>
      </c>
      <c r="DE6" s="668">
        <f>(AU6-AT6)/AT6</f>
        <v>0</v>
      </c>
      <c r="DF6" s="549">
        <f>(U6-T6)/T6</f>
        <v>-0.30434782608695654</v>
      </c>
      <c r="DG6" s="263"/>
      <c r="DH6" s="42" t="s">
        <v>192</v>
      </c>
      <c r="DI6" s="263"/>
      <c r="DJ6" s="173"/>
      <c r="DK6" s="189"/>
      <c r="DL6" s="94" t="s">
        <v>192</v>
      </c>
      <c r="DM6" s="189"/>
      <c r="DN6" s="173" t="s">
        <v>192</v>
      </c>
      <c r="DO6" s="189" t="s">
        <v>192</v>
      </c>
      <c r="DP6" s="94"/>
      <c r="DQ6" s="189"/>
      <c r="DR6" s="173" t="s">
        <v>192</v>
      </c>
      <c r="DS6" s="189"/>
      <c r="DT6" s="94" t="s">
        <v>192</v>
      </c>
      <c r="DU6" s="189"/>
      <c r="DV6" s="173" t="s">
        <v>192</v>
      </c>
    </row>
    <row r="7" spans="1:126" x14ac:dyDescent="0.25">
      <c r="A7" s="10">
        <v>7</v>
      </c>
      <c r="B7" s="35" t="s">
        <v>5</v>
      </c>
      <c r="C7" s="37">
        <v>82</v>
      </c>
      <c r="D7" s="37">
        <v>82</v>
      </c>
      <c r="E7" s="37">
        <v>82</v>
      </c>
      <c r="F7" s="37"/>
      <c r="G7" s="37"/>
      <c r="H7" s="37"/>
      <c r="I7" s="37"/>
      <c r="J7" s="38"/>
      <c r="K7" s="195"/>
      <c r="L7" s="37"/>
      <c r="M7" s="38"/>
      <c r="N7" s="195"/>
      <c r="O7" s="37"/>
      <c r="P7" s="37"/>
      <c r="Q7" s="37"/>
      <c r="R7" s="37"/>
      <c r="S7" s="37"/>
      <c r="T7" s="37"/>
      <c r="U7" s="38"/>
      <c r="V7" s="195"/>
      <c r="W7" s="37"/>
      <c r="X7" s="37"/>
      <c r="Y7" s="37"/>
      <c r="Z7" s="37"/>
      <c r="AA7" s="37"/>
      <c r="AB7" s="37"/>
      <c r="AC7" s="37"/>
      <c r="AD7" s="37"/>
      <c r="AE7" s="38"/>
      <c r="AF7" s="195"/>
      <c r="AG7" s="37"/>
      <c r="AH7" s="38"/>
      <c r="AI7" s="195"/>
      <c r="AJ7" s="37"/>
      <c r="AK7" s="38"/>
      <c r="AL7" s="248">
        <v>35.144933722631059</v>
      </c>
      <c r="AM7" s="39">
        <v>35.144933722631059</v>
      </c>
      <c r="AN7" s="39">
        <v>119.03745567754309</v>
      </c>
      <c r="AO7" s="39">
        <v>119.03745567754309</v>
      </c>
      <c r="AP7" s="39">
        <v>119.03745567754309</v>
      </c>
      <c r="AQ7" s="39"/>
      <c r="AR7" s="39"/>
      <c r="AS7" s="39"/>
      <c r="AT7" s="39"/>
      <c r="AU7" s="587"/>
      <c r="AV7" s="252">
        <v>19089.248211450133</v>
      </c>
      <c r="AW7" s="226">
        <v>18438.995793990929</v>
      </c>
      <c r="AX7" s="226">
        <v>18786.176515785341</v>
      </c>
      <c r="AY7" s="226">
        <v>25038.275251706025</v>
      </c>
      <c r="AZ7" s="226">
        <v>31370.054809022145</v>
      </c>
      <c r="BA7" s="226"/>
      <c r="BB7" s="226"/>
      <c r="BC7" s="226"/>
      <c r="BD7" s="226"/>
      <c r="BE7" s="567"/>
      <c r="BF7" s="252">
        <v>14426.497288006329</v>
      </c>
      <c r="BG7" s="226">
        <v>17124.262240966189</v>
      </c>
      <c r="BH7" s="226">
        <v>12263.732135844417</v>
      </c>
      <c r="BI7" s="226">
        <v>16977.706444471005</v>
      </c>
      <c r="BJ7" s="226">
        <v>17240.937729438079</v>
      </c>
      <c r="BK7" s="226"/>
      <c r="BL7" s="226"/>
      <c r="BM7" s="226"/>
      <c r="BN7" s="226"/>
      <c r="BO7" s="567"/>
      <c r="BP7" s="252"/>
      <c r="BQ7" s="226"/>
      <c r="BR7" s="567"/>
      <c r="BS7" s="658"/>
      <c r="BT7" s="263">
        <f>BF7/AV7</f>
        <v>0.75573941562313662</v>
      </c>
      <c r="BU7" s="41">
        <f>BG7/AW7</f>
        <v>0.92869820202176101</v>
      </c>
      <c r="BV7" s="41">
        <f>BH7/AX7</f>
        <v>0.65280618041354233</v>
      </c>
      <c r="BW7" s="41">
        <f>BI7/AY7</f>
        <v>0.67807012558958912</v>
      </c>
      <c r="BX7" s="41">
        <f>BJ7/AZ7</f>
        <v>0.54959858484147506</v>
      </c>
      <c r="BY7" s="41"/>
      <c r="BZ7" s="41"/>
      <c r="CA7" s="41"/>
      <c r="CB7" s="41"/>
      <c r="CC7" s="42"/>
      <c r="CD7" s="195" t="s">
        <v>107</v>
      </c>
      <c r="CE7" s="43">
        <f>(BU7-BT7)*100</f>
        <v>17.295878639862437</v>
      </c>
      <c r="CF7" s="43">
        <f>(BV7-BU7)*100</f>
        <v>-27.58920216082187</v>
      </c>
      <c r="CG7" s="43">
        <f>(BW7-BV7)*100</f>
        <v>2.5263945176046798</v>
      </c>
      <c r="CH7" s="43">
        <f>(BX7-BW7)*100</f>
        <v>-12.847154074811407</v>
      </c>
      <c r="CI7" s="43"/>
      <c r="CJ7" s="43"/>
      <c r="CK7" s="43"/>
      <c r="CL7" s="43"/>
      <c r="CM7" s="562">
        <f t="shared" si="1"/>
        <v>0</v>
      </c>
      <c r="CN7" s="263"/>
      <c r="CO7" s="41"/>
      <c r="CP7" s="41"/>
      <c r="CQ7" s="41"/>
      <c r="CR7" s="41"/>
      <c r="CS7" s="41"/>
      <c r="CT7" s="41"/>
      <c r="CU7" s="42"/>
      <c r="CV7" s="263"/>
      <c r="CW7" s="41"/>
      <c r="CX7" s="42"/>
      <c r="CY7" s="263"/>
      <c r="CZ7" s="41"/>
      <c r="DA7" s="42"/>
      <c r="DB7" s="263"/>
      <c r="DC7" s="41"/>
      <c r="DD7" s="42"/>
      <c r="DE7" s="668"/>
      <c r="DF7" s="549"/>
      <c r="DG7" s="263"/>
      <c r="DH7" s="42"/>
      <c r="DI7" s="263"/>
      <c r="DJ7" s="173"/>
      <c r="DK7" s="189"/>
      <c r="DL7" s="94"/>
      <c r="DM7" s="189"/>
      <c r="DN7" s="173"/>
      <c r="DO7" s="189"/>
      <c r="DP7" s="94"/>
      <c r="DQ7" s="189"/>
      <c r="DR7" s="173"/>
      <c r="DS7" s="189"/>
      <c r="DT7" s="94"/>
      <c r="DU7" s="189"/>
      <c r="DV7" s="173"/>
    </row>
    <row r="8" spans="1:126" x14ac:dyDescent="0.25">
      <c r="A8" s="10">
        <v>11</v>
      </c>
      <c r="B8" s="35" t="s">
        <v>196</v>
      </c>
      <c r="C8" s="37"/>
      <c r="D8" s="37"/>
      <c r="E8" s="37"/>
      <c r="F8" s="37"/>
      <c r="G8" s="37">
        <v>9</v>
      </c>
      <c r="H8" s="37">
        <v>9</v>
      </c>
      <c r="I8" s="37">
        <v>9</v>
      </c>
      <c r="J8" s="38">
        <v>8</v>
      </c>
      <c r="K8" s="195">
        <v>0</v>
      </c>
      <c r="L8" s="37">
        <v>0</v>
      </c>
      <c r="M8" s="38">
        <v>0</v>
      </c>
      <c r="N8" s="195"/>
      <c r="O8" s="37"/>
      <c r="P8" s="37"/>
      <c r="Q8" s="37"/>
      <c r="R8" s="37">
        <v>23</v>
      </c>
      <c r="S8" s="37">
        <v>27</v>
      </c>
      <c r="T8" s="37">
        <v>27</v>
      </c>
      <c r="U8" s="38">
        <v>21</v>
      </c>
      <c r="V8" s="195"/>
      <c r="W8" s="37"/>
      <c r="X8" s="37"/>
      <c r="Y8" s="37"/>
      <c r="Z8" s="37"/>
      <c r="AA8" s="37"/>
      <c r="AB8" s="37">
        <v>2</v>
      </c>
      <c r="AC8" s="37">
        <v>2</v>
      </c>
      <c r="AD8" s="37">
        <v>2</v>
      </c>
      <c r="AE8" s="38">
        <v>1</v>
      </c>
      <c r="AF8" s="195">
        <v>0</v>
      </c>
      <c r="AG8" s="37">
        <v>15</v>
      </c>
      <c r="AH8" s="38">
        <v>9</v>
      </c>
      <c r="AI8" s="195">
        <v>1</v>
      </c>
      <c r="AJ8" s="37">
        <v>15</v>
      </c>
      <c r="AK8" s="38">
        <v>9</v>
      </c>
      <c r="AL8" s="248"/>
      <c r="AM8" s="37"/>
      <c r="AN8" s="39"/>
      <c r="AO8" s="39"/>
      <c r="AP8" s="39"/>
      <c r="AQ8" s="39"/>
      <c r="AR8" s="39">
        <v>48.804503104706285</v>
      </c>
      <c r="AS8" s="39">
        <v>48.377641561516441</v>
      </c>
      <c r="AT8" s="39">
        <v>48.38</v>
      </c>
      <c r="AU8" s="587">
        <v>48.38</v>
      </c>
      <c r="AV8" s="195"/>
      <c r="AW8" s="37"/>
      <c r="AX8" s="37"/>
      <c r="AY8" s="37"/>
      <c r="AZ8" s="37"/>
      <c r="BA8" s="37"/>
      <c r="BB8" s="226">
        <v>59315.257169851058</v>
      </c>
      <c r="BC8" s="226">
        <v>62267.41737383396</v>
      </c>
      <c r="BD8" s="226">
        <v>79343.149999999994</v>
      </c>
      <c r="BE8" s="567">
        <v>72855.91</v>
      </c>
      <c r="BF8" s="252"/>
      <c r="BG8" s="226"/>
      <c r="BH8" s="226"/>
      <c r="BI8" s="226"/>
      <c r="BJ8" s="226"/>
      <c r="BK8" s="226"/>
      <c r="BL8" s="226">
        <v>7736.1540344107325</v>
      </c>
      <c r="BM8" s="226">
        <v>4876.7223863267709</v>
      </c>
      <c r="BN8" s="226">
        <v>5992.21</v>
      </c>
      <c r="BO8" s="567">
        <v>2032.41</v>
      </c>
      <c r="BP8" s="252">
        <v>10160.030392541876</v>
      </c>
      <c r="BQ8" s="226">
        <v>13107</v>
      </c>
      <c r="BR8" s="567">
        <v>14638</v>
      </c>
      <c r="BS8" s="658">
        <f t="shared" ref="BS8:BS67" si="8">(BR8-BQ8)/BQ8</f>
        <v>0.11680781261921111</v>
      </c>
      <c r="BT8" s="263"/>
      <c r="BU8" s="41"/>
      <c r="BV8" s="41"/>
      <c r="BW8" s="41"/>
      <c r="BX8" s="41"/>
      <c r="BY8" s="41"/>
      <c r="BZ8" s="41">
        <f>BL8/BB8</f>
        <v>0.13042435291577711</v>
      </c>
      <c r="CA8" s="41">
        <f>BM8/BC8</f>
        <v>7.8319008431784895E-2</v>
      </c>
      <c r="CB8" s="41">
        <f t="shared" ref="CB8:CB10" si="9">BN8/BD8</f>
        <v>7.5522713681017206E-2</v>
      </c>
      <c r="CC8" s="42">
        <f t="shared" si="0"/>
        <v>2.7896295578491846E-2</v>
      </c>
      <c r="CD8" s="195" t="s">
        <v>107</v>
      </c>
      <c r="CE8" s="43"/>
      <c r="CF8" s="43"/>
      <c r="CG8" s="43"/>
      <c r="CH8" s="43"/>
      <c r="CI8" s="43"/>
      <c r="CJ8" s="43"/>
      <c r="CK8" s="43">
        <f>(CA8-BZ8)*100</f>
        <v>-5.2105344483992218</v>
      </c>
      <c r="CL8" s="43">
        <f>(CB8-CA8)*100</f>
        <v>-0.27962947507676889</v>
      </c>
      <c r="CM8" s="562">
        <f t="shared" si="1"/>
        <v>-4.7626418102525356</v>
      </c>
      <c r="CN8" s="263"/>
      <c r="CO8" s="41"/>
      <c r="CP8" s="41"/>
      <c r="CQ8" s="41"/>
      <c r="CR8" s="41">
        <f>AB8/R8</f>
        <v>8.6956521739130432E-2</v>
      </c>
      <c r="CS8" s="41">
        <f>AC8/S8</f>
        <v>7.407407407407407E-2</v>
      </c>
      <c r="CT8" s="41">
        <f t="shared" ref="CT8:CT10" si="10">AD8/T8</f>
        <v>7.407407407407407E-2</v>
      </c>
      <c r="CU8" s="42">
        <f t="shared" si="3"/>
        <v>4.7619047619047616E-2</v>
      </c>
      <c r="CV8" s="263">
        <f>AF8/S8</f>
        <v>0</v>
      </c>
      <c r="CW8" s="41">
        <f>AG8/T8</f>
        <v>0.55555555555555558</v>
      </c>
      <c r="CX8" s="42">
        <f t="shared" si="4"/>
        <v>0.42857142857142855</v>
      </c>
      <c r="CY8" s="263">
        <f>AI8/S8</f>
        <v>3.7037037037037035E-2</v>
      </c>
      <c r="CZ8" s="41">
        <f>AJ8/T8</f>
        <v>0.55555555555555558</v>
      </c>
      <c r="DA8" s="42">
        <f t="shared" si="5"/>
        <v>0.42857142857142855</v>
      </c>
      <c r="DB8" s="263">
        <f>(AC8+AF8+AI8)/S8</f>
        <v>0.1111111111111111</v>
      </c>
      <c r="DC8" s="41">
        <f>(AD8+AG8+AJ8)/T8</f>
        <v>1.1851851851851851</v>
      </c>
      <c r="DD8" s="42">
        <f t="shared" si="6"/>
        <v>0.90476190476190477</v>
      </c>
      <c r="DE8" s="668">
        <f t="shared" ref="DE8:DE67" si="11">(AU8-AT8)/AT8</f>
        <v>0</v>
      </c>
      <c r="DF8" s="549">
        <f t="shared" ref="DF8:DF67" si="12">(U8-T8)/T8</f>
        <v>-0.22222222222222221</v>
      </c>
      <c r="DG8" s="263"/>
      <c r="DH8" s="42"/>
      <c r="DI8" s="263"/>
      <c r="DJ8" s="173" t="s">
        <v>192</v>
      </c>
      <c r="DK8" s="189"/>
      <c r="DL8" s="94" t="s">
        <v>192</v>
      </c>
      <c r="DM8" s="189"/>
      <c r="DN8" s="173" t="s">
        <v>192</v>
      </c>
      <c r="DO8" s="189"/>
      <c r="DP8" s="94" t="s">
        <v>192</v>
      </c>
      <c r="DQ8" s="189"/>
      <c r="DR8" s="173" t="s">
        <v>192</v>
      </c>
      <c r="DS8" s="189"/>
      <c r="DT8" s="94"/>
      <c r="DU8" s="189"/>
      <c r="DV8" s="173"/>
    </row>
    <row r="9" spans="1:126" x14ac:dyDescent="0.25">
      <c r="A9" s="10">
        <v>11</v>
      </c>
      <c r="B9" s="35" t="s">
        <v>175</v>
      </c>
      <c r="C9" s="37"/>
      <c r="D9" s="37"/>
      <c r="E9" s="37"/>
      <c r="F9" s="37"/>
      <c r="G9" s="37">
        <v>4</v>
      </c>
      <c r="H9" s="37"/>
      <c r="I9" s="37"/>
      <c r="J9" s="38"/>
      <c r="K9" s="195"/>
      <c r="L9" s="37"/>
      <c r="M9" s="38"/>
      <c r="N9" s="195"/>
      <c r="O9" s="37"/>
      <c r="P9" s="37"/>
      <c r="Q9" s="37"/>
      <c r="R9" s="37">
        <v>23</v>
      </c>
      <c r="S9" s="37"/>
      <c r="T9" s="37"/>
      <c r="U9" s="38"/>
      <c r="V9" s="195"/>
      <c r="W9" s="37"/>
      <c r="X9" s="37"/>
      <c r="Y9" s="37"/>
      <c r="Z9" s="37"/>
      <c r="AA9" s="37"/>
      <c r="AB9" s="37">
        <v>8</v>
      </c>
      <c r="AC9" s="37"/>
      <c r="AD9" s="37"/>
      <c r="AE9" s="38"/>
      <c r="AF9" s="195"/>
      <c r="AG9" s="37"/>
      <c r="AH9" s="38"/>
      <c r="AI9" s="195"/>
      <c r="AJ9" s="37"/>
      <c r="AK9" s="38"/>
      <c r="AL9" s="248"/>
      <c r="AM9" s="37"/>
      <c r="AN9" s="39"/>
      <c r="AO9" s="39"/>
      <c r="AP9" s="39"/>
      <c r="AQ9" s="39"/>
      <c r="AR9" s="39" t="s">
        <v>332</v>
      </c>
      <c r="AS9" s="39"/>
      <c r="AT9" s="39"/>
      <c r="AU9" s="587"/>
      <c r="AV9" s="195"/>
      <c r="AW9" s="37"/>
      <c r="AX9" s="37"/>
      <c r="AY9" s="37"/>
      <c r="AZ9" s="37"/>
      <c r="BA9" s="37"/>
      <c r="BB9" s="226">
        <v>26000.136595693821</v>
      </c>
      <c r="BC9" s="37"/>
      <c r="BD9" s="37"/>
      <c r="BE9" s="38"/>
      <c r="BF9" s="252"/>
      <c r="BG9" s="226"/>
      <c r="BH9" s="226"/>
      <c r="BI9" s="226"/>
      <c r="BJ9" s="226"/>
      <c r="BK9" s="226"/>
      <c r="BL9" s="226">
        <v>6905.1968970011558</v>
      </c>
      <c r="BM9" s="226"/>
      <c r="BN9" s="226"/>
      <c r="BO9" s="567"/>
      <c r="BP9" s="252"/>
      <c r="BQ9" s="226"/>
      <c r="BR9" s="567"/>
      <c r="BS9" s="658"/>
      <c r="BT9" s="263"/>
      <c r="BU9" s="41"/>
      <c r="BV9" s="41"/>
      <c r="BW9" s="41"/>
      <c r="BX9" s="41"/>
      <c r="BY9" s="41"/>
      <c r="BZ9" s="41">
        <f>BL9/BB9</f>
        <v>0.26558310074974006</v>
      </c>
      <c r="CA9" s="41"/>
      <c r="CB9" s="41"/>
      <c r="CC9" s="42"/>
      <c r="CD9" s="195"/>
      <c r="CE9" s="43"/>
      <c r="CF9" s="43"/>
      <c r="CG9" s="43"/>
      <c r="CH9" s="43"/>
      <c r="CI9" s="43"/>
      <c r="CJ9" s="43"/>
      <c r="CK9" s="43"/>
      <c r="CL9" s="43"/>
      <c r="CM9" s="562">
        <f t="shared" si="1"/>
        <v>0</v>
      </c>
      <c r="CN9" s="263"/>
      <c r="CO9" s="41"/>
      <c r="CP9" s="41"/>
      <c r="CQ9" s="41"/>
      <c r="CR9" s="41">
        <f>AB9/R9</f>
        <v>0.34782608695652173</v>
      </c>
      <c r="CS9" s="41"/>
      <c r="CT9" s="41"/>
      <c r="CU9" s="42"/>
      <c r="CV9" s="263"/>
      <c r="CW9" s="41"/>
      <c r="CX9" s="42"/>
      <c r="CY9" s="263"/>
      <c r="CZ9" s="41"/>
      <c r="DA9" s="42"/>
      <c r="DB9" s="263"/>
      <c r="DC9" s="41"/>
      <c r="DD9" s="42"/>
      <c r="DE9" s="668"/>
      <c r="DF9" s="549"/>
      <c r="DG9" s="263"/>
      <c r="DH9" s="42"/>
      <c r="DI9" s="263"/>
      <c r="DJ9" s="173" t="s">
        <v>192</v>
      </c>
      <c r="DK9" s="189"/>
      <c r="DL9" s="94"/>
      <c r="DM9" s="189"/>
      <c r="DN9" s="173"/>
      <c r="DO9" s="189"/>
      <c r="DP9" s="94"/>
      <c r="DQ9" s="189"/>
      <c r="DR9" s="173"/>
      <c r="DS9" s="189"/>
      <c r="DT9" s="94"/>
      <c r="DU9" s="189"/>
      <c r="DV9" s="173"/>
    </row>
    <row r="10" spans="1:126" x14ac:dyDescent="0.25">
      <c r="A10" s="10">
        <v>12</v>
      </c>
      <c r="B10" s="35" t="s">
        <v>7</v>
      </c>
      <c r="C10" s="37">
        <v>1</v>
      </c>
      <c r="D10" s="37">
        <v>1</v>
      </c>
      <c r="E10" s="37">
        <v>1</v>
      </c>
      <c r="F10" s="37">
        <v>1</v>
      </c>
      <c r="G10" s="37">
        <v>1</v>
      </c>
      <c r="H10" s="37">
        <v>1</v>
      </c>
      <c r="I10" s="37">
        <v>1</v>
      </c>
      <c r="J10" s="38">
        <v>1</v>
      </c>
      <c r="K10" s="195">
        <v>11</v>
      </c>
      <c r="L10" s="37">
        <v>11</v>
      </c>
      <c r="M10" s="38">
        <v>11</v>
      </c>
      <c r="N10" s="195">
        <v>47</v>
      </c>
      <c r="O10" s="37">
        <v>82</v>
      </c>
      <c r="P10" s="37">
        <v>78</v>
      </c>
      <c r="Q10" s="37">
        <v>76</v>
      </c>
      <c r="R10" s="37">
        <v>106</v>
      </c>
      <c r="S10" s="37">
        <v>117</v>
      </c>
      <c r="T10" s="37">
        <v>52</v>
      </c>
      <c r="U10" s="38">
        <v>53</v>
      </c>
      <c r="V10" s="195">
        <v>2</v>
      </c>
      <c r="W10" s="37">
        <v>2</v>
      </c>
      <c r="X10" s="37">
        <v>3</v>
      </c>
      <c r="Y10" s="37">
        <v>4</v>
      </c>
      <c r="Z10" s="37">
        <v>11</v>
      </c>
      <c r="AA10" s="37">
        <v>15</v>
      </c>
      <c r="AB10" s="37">
        <v>22</v>
      </c>
      <c r="AC10" s="37">
        <v>18</v>
      </c>
      <c r="AD10" s="37">
        <v>6</v>
      </c>
      <c r="AE10" s="38">
        <v>7</v>
      </c>
      <c r="AF10" s="195">
        <v>0</v>
      </c>
      <c r="AG10" s="37">
        <v>30</v>
      </c>
      <c r="AH10" s="38">
        <v>26</v>
      </c>
      <c r="AI10" s="195">
        <v>14</v>
      </c>
      <c r="AJ10" s="37">
        <v>12</v>
      </c>
      <c r="AK10" s="38">
        <v>8</v>
      </c>
      <c r="AL10" s="248">
        <v>32.683365490236255</v>
      </c>
      <c r="AM10" s="39">
        <v>37.478443492068912</v>
      </c>
      <c r="AN10" s="39">
        <v>50.910353384442892</v>
      </c>
      <c r="AO10" s="39">
        <v>65.452103289110482</v>
      </c>
      <c r="AP10" s="39">
        <v>48.021923608858231</v>
      </c>
      <c r="AQ10" s="39">
        <v>53.699182133283252</v>
      </c>
      <c r="AR10" s="39">
        <v>53.699182133283252</v>
      </c>
      <c r="AS10" s="39">
        <v>68.966596661373586</v>
      </c>
      <c r="AT10" s="39">
        <v>65.42</v>
      </c>
      <c r="AU10" s="587">
        <v>64.790000000000006</v>
      </c>
      <c r="AV10" s="252">
        <v>159818.38464209082</v>
      </c>
      <c r="AW10" s="226">
        <v>152238.74650684971</v>
      </c>
      <c r="AX10" s="226">
        <v>224082.38996932289</v>
      </c>
      <c r="AY10" s="226">
        <v>294235.66172076424</v>
      </c>
      <c r="AZ10" s="226">
        <v>232966.80155491433</v>
      </c>
      <c r="BA10" s="226">
        <v>241848.36739688448</v>
      </c>
      <c r="BB10" s="226">
        <v>233883.13100096188</v>
      </c>
      <c r="BC10" s="226">
        <v>336917.54742431745</v>
      </c>
      <c r="BD10" s="226">
        <v>260223</v>
      </c>
      <c r="BE10" s="567">
        <v>293646</v>
      </c>
      <c r="BF10" s="252">
        <v>1671.8743774935829</v>
      </c>
      <c r="BG10" s="226">
        <v>2925.4244426611117</v>
      </c>
      <c r="BH10" s="226">
        <v>3532.9907058013332</v>
      </c>
      <c r="BI10" s="226">
        <v>20608.875305206006</v>
      </c>
      <c r="BJ10" s="226">
        <v>19520.378370071885</v>
      </c>
      <c r="BK10" s="226">
        <v>20083.835607082488</v>
      </c>
      <c r="BL10" s="226">
        <v>19089.248211450133</v>
      </c>
      <c r="BM10" s="226">
        <v>8261.1937325342478</v>
      </c>
      <c r="BN10" s="226">
        <v>12167</v>
      </c>
      <c r="BO10" s="567">
        <v>9306</v>
      </c>
      <c r="BP10" s="252">
        <v>26630.468807804169</v>
      </c>
      <c r="BQ10" s="226">
        <v>17066</v>
      </c>
      <c r="BR10" s="567">
        <v>12826</v>
      </c>
      <c r="BS10" s="658">
        <f t="shared" si="8"/>
        <v>-0.2484472049689441</v>
      </c>
      <c r="BT10" s="263">
        <f t="shared" ref="BT10:BY10" si="13">BF10/AV10</f>
        <v>1.0461089199704419E-2</v>
      </c>
      <c r="BU10" s="41">
        <f t="shared" si="13"/>
        <v>1.9216030805465727E-2</v>
      </c>
      <c r="BV10" s="41">
        <f t="shared" si="13"/>
        <v>1.5766480830042038E-2</v>
      </c>
      <c r="BW10" s="41">
        <f t="shared" si="13"/>
        <v>7.004207166690847E-2</v>
      </c>
      <c r="BX10" s="41">
        <f t="shared" si="13"/>
        <v>8.3790386612105291E-2</v>
      </c>
      <c r="BY10" s="41">
        <f t="shared" si="13"/>
        <v>8.3043089450027072E-2</v>
      </c>
      <c r="BZ10" s="41">
        <f>BL10/BB10</f>
        <v>8.1618747490479024E-2</v>
      </c>
      <c r="CA10" s="41">
        <f>BM10/BC10</f>
        <v>2.4519927191948881E-2</v>
      </c>
      <c r="CB10" s="41">
        <f t="shared" si="9"/>
        <v>4.6756051540409571E-2</v>
      </c>
      <c r="CC10" s="42">
        <f t="shared" si="0"/>
        <v>3.169122004045688E-2</v>
      </c>
      <c r="CD10" s="195" t="s">
        <v>107</v>
      </c>
      <c r="CE10" s="43">
        <f t="shared" ref="CE10:CL10" si="14">(BU10-BT10)*100</f>
        <v>0.87549416057613083</v>
      </c>
      <c r="CF10" s="43">
        <f t="shared" si="14"/>
        <v>-0.34495499754236891</v>
      </c>
      <c r="CG10" s="43">
        <f t="shared" si="14"/>
        <v>5.4275590836866439</v>
      </c>
      <c r="CH10" s="43">
        <f t="shared" si="14"/>
        <v>1.374831494519682</v>
      </c>
      <c r="CI10" s="43">
        <f t="shared" si="14"/>
        <v>-7.4729716207821983E-2</v>
      </c>
      <c r="CJ10" s="43">
        <f t="shared" si="14"/>
        <v>-0.14243419595480478</v>
      </c>
      <c r="CK10" s="43">
        <f t="shared" si="14"/>
        <v>-5.7098820298530137</v>
      </c>
      <c r="CL10" s="43">
        <f t="shared" si="14"/>
        <v>2.2236124348460691</v>
      </c>
      <c r="CM10" s="562">
        <f t="shared" si="1"/>
        <v>-1.5064831499952691</v>
      </c>
      <c r="CN10" s="263">
        <f>X10/N10</f>
        <v>6.3829787234042548E-2</v>
      </c>
      <c r="CO10" s="41">
        <f>Y10/O10</f>
        <v>4.878048780487805E-2</v>
      </c>
      <c r="CP10" s="41">
        <f>Z10/P10</f>
        <v>0.14102564102564102</v>
      </c>
      <c r="CQ10" s="41">
        <f>AA10/Q10</f>
        <v>0.19736842105263158</v>
      </c>
      <c r="CR10" s="41">
        <f>AB10/R10</f>
        <v>0.20754716981132076</v>
      </c>
      <c r="CS10" s="41">
        <f>AC10/S10</f>
        <v>0.15384615384615385</v>
      </c>
      <c r="CT10" s="41">
        <f t="shared" si="10"/>
        <v>0.11538461538461539</v>
      </c>
      <c r="CU10" s="42">
        <f t="shared" si="3"/>
        <v>0.13207547169811321</v>
      </c>
      <c r="CV10" s="263">
        <f>AF10/S10</f>
        <v>0</v>
      </c>
      <c r="CW10" s="41">
        <f>AG10/T10</f>
        <v>0.57692307692307687</v>
      </c>
      <c r="CX10" s="42">
        <f t="shared" si="4"/>
        <v>0.49056603773584906</v>
      </c>
      <c r="CY10" s="263">
        <f>AI10/S10</f>
        <v>0.11965811965811966</v>
      </c>
      <c r="CZ10" s="41">
        <f>AJ10/T10</f>
        <v>0.23076923076923078</v>
      </c>
      <c r="DA10" s="42">
        <f t="shared" si="5"/>
        <v>0.15094339622641509</v>
      </c>
      <c r="DB10" s="263">
        <f>(AC10+AF10+AI10)/S10</f>
        <v>0.27350427350427353</v>
      </c>
      <c r="DC10" s="41">
        <f>(AD10+AG10+AJ10)/T10</f>
        <v>0.92307692307692313</v>
      </c>
      <c r="DD10" s="42">
        <f t="shared" si="6"/>
        <v>0.77358490566037741</v>
      </c>
      <c r="DE10" s="668">
        <f t="shared" si="11"/>
        <v>-9.6300825435645891E-3</v>
      </c>
      <c r="DF10" s="549">
        <f t="shared" si="12"/>
        <v>1.9230769230769232E-2</v>
      </c>
      <c r="DG10" s="263"/>
      <c r="DH10" s="42" t="s">
        <v>192</v>
      </c>
      <c r="DI10" s="263"/>
      <c r="DJ10" s="173"/>
      <c r="DK10" s="189"/>
      <c r="DL10" s="94" t="s">
        <v>192</v>
      </c>
      <c r="DM10" s="189"/>
      <c r="DN10" s="173" t="s">
        <v>192</v>
      </c>
      <c r="DO10" s="189"/>
      <c r="DP10" s="94" t="s">
        <v>192</v>
      </c>
      <c r="DQ10" s="189"/>
      <c r="DR10" s="173" t="s">
        <v>192</v>
      </c>
      <c r="DS10" s="189"/>
      <c r="DT10" s="94" t="s">
        <v>192</v>
      </c>
      <c r="DU10" s="189"/>
      <c r="DV10" s="173" t="s">
        <v>192</v>
      </c>
    </row>
    <row r="11" spans="1:126" x14ac:dyDescent="0.25">
      <c r="A11" s="10">
        <v>16</v>
      </c>
      <c r="B11" s="35" t="s">
        <v>69</v>
      </c>
      <c r="C11" s="37">
        <v>0</v>
      </c>
      <c r="D11" s="37">
        <v>0</v>
      </c>
      <c r="E11" s="37">
        <v>0</v>
      </c>
      <c r="F11" s="37"/>
      <c r="G11" s="37">
        <v>11</v>
      </c>
      <c r="H11" s="37">
        <v>0</v>
      </c>
      <c r="I11" s="37"/>
      <c r="J11" s="38">
        <v>1</v>
      </c>
      <c r="K11" s="195">
        <v>11</v>
      </c>
      <c r="L11" s="37"/>
      <c r="M11" s="38">
        <v>10</v>
      </c>
      <c r="N11" s="195">
        <v>8</v>
      </c>
      <c r="O11" s="37">
        <v>16</v>
      </c>
      <c r="P11" s="37">
        <v>24</v>
      </c>
      <c r="Q11" s="37"/>
      <c r="R11" s="37">
        <v>31</v>
      </c>
      <c r="S11" s="37">
        <v>47</v>
      </c>
      <c r="T11" s="37"/>
      <c r="U11" s="38">
        <v>28</v>
      </c>
      <c r="V11" s="195">
        <v>0</v>
      </c>
      <c r="W11" s="37">
        <v>2</v>
      </c>
      <c r="X11" s="37">
        <v>1</v>
      </c>
      <c r="Y11" s="37">
        <v>3</v>
      </c>
      <c r="Z11" s="37">
        <v>4</v>
      </c>
      <c r="AA11" s="37"/>
      <c r="AB11" s="37">
        <v>17</v>
      </c>
      <c r="AC11" s="37">
        <v>0</v>
      </c>
      <c r="AD11" s="37"/>
      <c r="AE11" s="38">
        <v>1</v>
      </c>
      <c r="AF11" s="195">
        <v>9</v>
      </c>
      <c r="AG11" s="37"/>
      <c r="AH11" s="38">
        <v>9</v>
      </c>
      <c r="AI11" s="195">
        <v>3</v>
      </c>
      <c r="AJ11" s="37"/>
      <c r="AK11" s="38">
        <v>8</v>
      </c>
      <c r="AL11" s="248">
        <v>26.03855413458091</v>
      </c>
      <c r="AM11" s="39">
        <v>29.154643399866817</v>
      </c>
      <c r="AN11" s="39">
        <v>39.811953261506766</v>
      </c>
      <c r="AO11" s="39">
        <v>39.897325570144737</v>
      </c>
      <c r="AP11" s="39">
        <v>40.494931730610531</v>
      </c>
      <c r="AQ11" s="39"/>
      <c r="AR11" s="39">
        <v>57.042930888270419</v>
      </c>
      <c r="AS11" s="39">
        <v>65.921650986619312</v>
      </c>
      <c r="AT11" s="39"/>
      <c r="AU11" s="587">
        <v>56.9</v>
      </c>
      <c r="AV11" s="252">
        <v>35045.332695886762</v>
      </c>
      <c r="AW11" s="226">
        <v>38426.076117950382</v>
      </c>
      <c r="AX11" s="226">
        <v>53427.413617452381</v>
      </c>
      <c r="AY11" s="226">
        <v>55097.865123135329</v>
      </c>
      <c r="AZ11" s="226">
        <v>56812.425654947896</v>
      </c>
      <c r="BA11" s="226"/>
      <c r="BB11" s="226">
        <v>63858.486861201702</v>
      </c>
      <c r="BC11" s="226">
        <v>76238.880256799908</v>
      </c>
      <c r="BD11" s="226"/>
      <c r="BE11" s="567">
        <v>68164.25</v>
      </c>
      <c r="BF11" s="252">
        <v>761.23641868856748</v>
      </c>
      <c r="BG11" s="226">
        <v>301.64882385416132</v>
      </c>
      <c r="BH11" s="226">
        <v>1789.9727377761083</v>
      </c>
      <c r="BI11" s="226">
        <v>1344.6138610480305</v>
      </c>
      <c r="BJ11" s="226">
        <v>4851.9928742579723</v>
      </c>
      <c r="BK11" s="226"/>
      <c r="BL11" s="226">
        <v>18251.176714987392</v>
      </c>
      <c r="BM11" s="226">
        <v>14049.592774087798</v>
      </c>
      <c r="BN11" s="226"/>
      <c r="BO11" s="567">
        <v>8721.64</v>
      </c>
      <c r="BP11" s="252">
        <v>28275.479365513002</v>
      </c>
      <c r="BQ11" s="226"/>
      <c r="BR11" s="567">
        <v>25148.65</v>
      </c>
      <c r="BS11" s="658"/>
      <c r="BT11" s="263">
        <f t="shared" ref="BT11:BX12" si="15">BF11/AV11</f>
        <v>2.1721477872513193E-2</v>
      </c>
      <c r="BU11" s="41">
        <f t="shared" si="15"/>
        <v>7.8501073835443979E-3</v>
      </c>
      <c r="BV11" s="41">
        <f t="shared" si="15"/>
        <v>3.3502889557644674E-2</v>
      </c>
      <c r="BW11" s="41">
        <f t="shared" si="15"/>
        <v>2.4404100921932702E-2</v>
      </c>
      <c r="BX11" s="41">
        <f t="shared" si="15"/>
        <v>8.5403726708074529E-2</v>
      </c>
      <c r="BY11" s="41"/>
      <c r="BZ11" s="41">
        <f>BL11/BB11</f>
        <v>0.28580659536541886</v>
      </c>
      <c r="CA11" s="41">
        <f>BM11/BC11</f>
        <v>0.18428382902219612</v>
      </c>
      <c r="CB11" s="41"/>
      <c r="CC11" s="42">
        <f t="shared" si="0"/>
        <v>0.12795035520819198</v>
      </c>
      <c r="CD11" s="195" t="s">
        <v>107</v>
      </c>
      <c r="CE11" s="43">
        <f t="shared" ref="CE11:CH12" si="16">(BU11-BT11)*100</f>
        <v>-1.3871370488968795</v>
      </c>
      <c r="CF11" s="43">
        <f t="shared" si="16"/>
        <v>2.5652782174100275</v>
      </c>
      <c r="CG11" s="43">
        <f t="shared" si="16"/>
        <v>-0.90987886357119729</v>
      </c>
      <c r="CH11" s="43">
        <f t="shared" si="16"/>
        <v>6.0999625786141829</v>
      </c>
      <c r="CI11" s="43"/>
      <c r="CJ11" s="43"/>
      <c r="CK11" s="43">
        <f>(CA11-BZ11)*100</f>
        <v>-10.152276634322273</v>
      </c>
      <c r="CL11" s="43"/>
      <c r="CM11" s="562">
        <f t="shared" si="1"/>
        <v>12.795035520819198</v>
      </c>
      <c r="CN11" s="263">
        <f t="shared" ref="CN11:CP12" si="17">X11/N11</f>
        <v>0.125</v>
      </c>
      <c r="CO11" s="41">
        <f t="shared" si="17"/>
        <v>0.1875</v>
      </c>
      <c r="CP11" s="41">
        <f t="shared" si="17"/>
        <v>0.16666666666666666</v>
      </c>
      <c r="CQ11" s="41"/>
      <c r="CR11" s="41">
        <f>AB11/R11</f>
        <v>0.54838709677419351</v>
      </c>
      <c r="CS11" s="41">
        <f>AC11/S11</f>
        <v>0</v>
      </c>
      <c r="CT11" s="41"/>
      <c r="CU11" s="42">
        <f t="shared" si="3"/>
        <v>3.5714285714285712E-2</v>
      </c>
      <c r="CV11" s="263">
        <f>AF11/S11</f>
        <v>0.19148936170212766</v>
      </c>
      <c r="CW11" s="41"/>
      <c r="CX11" s="42">
        <f t="shared" si="4"/>
        <v>0.32142857142857145</v>
      </c>
      <c r="CY11" s="263">
        <f>AI11/S11</f>
        <v>6.3829787234042548E-2</v>
      </c>
      <c r="CZ11" s="41"/>
      <c r="DA11" s="42">
        <f t="shared" si="5"/>
        <v>0.2857142857142857</v>
      </c>
      <c r="DB11" s="263">
        <f>(AC11+AF11+AI11)/S11</f>
        <v>0.25531914893617019</v>
      </c>
      <c r="DC11" s="41"/>
      <c r="DD11" s="42">
        <f t="shared" si="6"/>
        <v>0.6428571428571429</v>
      </c>
      <c r="DE11" s="668"/>
      <c r="DF11" s="549"/>
      <c r="DG11" s="263"/>
      <c r="DH11" s="42"/>
      <c r="DI11" s="263"/>
      <c r="DJ11" s="173" t="s">
        <v>192</v>
      </c>
      <c r="DK11" s="189"/>
      <c r="DL11" s="94"/>
      <c r="DM11" s="189"/>
      <c r="DN11" s="173" t="s">
        <v>192</v>
      </c>
      <c r="DO11" s="189"/>
      <c r="DP11" s="94"/>
      <c r="DQ11" s="189"/>
      <c r="DR11" s="173"/>
      <c r="DS11" s="189"/>
      <c r="DT11" s="94" t="s">
        <v>192</v>
      </c>
      <c r="DU11" s="189"/>
      <c r="DV11" s="173" t="s">
        <v>192</v>
      </c>
    </row>
    <row r="12" spans="1:126" x14ac:dyDescent="0.25">
      <c r="A12" s="10">
        <v>16</v>
      </c>
      <c r="B12" s="35" t="s">
        <v>70</v>
      </c>
      <c r="C12" s="37">
        <v>0</v>
      </c>
      <c r="D12" s="37">
        <v>0</v>
      </c>
      <c r="E12" s="37">
        <v>0</v>
      </c>
      <c r="F12" s="37"/>
      <c r="G12" s="37"/>
      <c r="H12" s="37"/>
      <c r="I12" s="37"/>
      <c r="J12" s="38"/>
      <c r="K12" s="195"/>
      <c r="L12" s="37"/>
      <c r="M12" s="38"/>
      <c r="N12" s="195">
        <v>95</v>
      </c>
      <c r="O12" s="37">
        <v>109</v>
      </c>
      <c r="P12" s="37">
        <v>43</v>
      </c>
      <c r="Q12" s="37"/>
      <c r="R12" s="37"/>
      <c r="S12" s="37"/>
      <c r="T12" s="37"/>
      <c r="U12" s="38"/>
      <c r="V12" s="195">
        <v>0</v>
      </c>
      <c r="W12" s="37">
        <v>0</v>
      </c>
      <c r="X12" s="37">
        <v>0</v>
      </c>
      <c r="Y12" s="37">
        <v>0</v>
      </c>
      <c r="Z12" s="37">
        <v>0</v>
      </c>
      <c r="AA12" s="37"/>
      <c r="AB12" s="37"/>
      <c r="AC12" s="37"/>
      <c r="AD12" s="37"/>
      <c r="AE12" s="38"/>
      <c r="AF12" s="195"/>
      <c r="AG12" s="37"/>
      <c r="AH12" s="38"/>
      <c r="AI12" s="195"/>
      <c r="AJ12" s="37"/>
      <c r="AK12" s="38"/>
      <c r="AL12" s="248" t="s">
        <v>266</v>
      </c>
      <c r="AM12" s="39" t="s">
        <v>262</v>
      </c>
      <c r="AN12" s="39" t="s">
        <v>291</v>
      </c>
      <c r="AO12" s="39" t="s">
        <v>312</v>
      </c>
      <c r="AP12" s="39" t="s">
        <v>312</v>
      </c>
      <c r="AQ12" s="39"/>
      <c r="AR12" s="39"/>
      <c r="AS12" s="39"/>
      <c r="AT12" s="39"/>
      <c r="AU12" s="587"/>
      <c r="AV12" s="252">
        <v>23837.158012760312</v>
      </c>
      <c r="AW12" s="226">
        <v>23820.681157193187</v>
      </c>
      <c r="AX12" s="226">
        <v>37436.212656729331</v>
      </c>
      <c r="AY12" s="226">
        <v>60253.996846916067</v>
      </c>
      <c r="AZ12" s="226">
        <v>68288.655158479465</v>
      </c>
      <c r="BA12" s="226"/>
      <c r="BB12" s="226"/>
      <c r="BC12" s="226"/>
      <c r="BD12" s="226"/>
      <c r="BE12" s="567"/>
      <c r="BF12" s="252">
        <v>7580.9898634612209</v>
      </c>
      <c r="BG12" s="226">
        <v>7494.0523958315553</v>
      </c>
      <c r="BH12" s="226">
        <v>11658.485153755528</v>
      </c>
      <c r="BI12" s="226">
        <v>15703.026732915578</v>
      </c>
      <c r="BJ12" s="226">
        <v>26773.182850410642</v>
      </c>
      <c r="BK12" s="226"/>
      <c r="BL12" s="226"/>
      <c r="BM12" s="226"/>
      <c r="BN12" s="226"/>
      <c r="BO12" s="567"/>
      <c r="BP12" s="252"/>
      <c r="BQ12" s="226"/>
      <c r="BR12" s="567"/>
      <c r="BS12" s="658"/>
      <c r="BT12" s="263">
        <f t="shared" si="15"/>
        <v>0.31803245417943815</v>
      </c>
      <c r="BU12" s="41">
        <f t="shared" si="15"/>
        <v>0.3146027750582841</v>
      </c>
      <c r="BV12" s="41">
        <f t="shared" si="15"/>
        <v>0.31142266608691949</v>
      </c>
      <c r="BW12" s="41">
        <f t="shared" si="15"/>
        <v>0.26061386056781216</v>
      </c>
      <c r="BX12" s="41">
        <f t="shared" si="15"/>
        <v>0.39205901460904946</v>
      </c>
      <c r="BY12" s="41"/>
      <c r="BZ12" s="41"/>
      <c r="CA12" s="41"/>
      <c r="CB12" s="41"/>
      <c r="CC12" s="42"/>
      <c r="CD12" s="195" t="s">
        <v>107</v>
      </c>
      <c r="CE12" s="43">
        <f t="shared" si="16"/>
        <v>-0.342967912115405</v>
      </c>
      <c r="CF12" s="43">
        <f t="shared" si="16"/>
        <v>-0.31801089713646147</v>
      </c>
      <c r="CG12" s="43">
        <f t="shared" si="16"/>
        <v>-5.0808805519107327</v>
      </c>
      <c r="CH12" s="43">
        <f t="shared" si="16"/>
        <v>13.14451540412373</v>
      </c>
      <c r="CI12" s="43"/>
      <c r="CJ12" s="43"/>
      <c r="CK12" s="43"/>
      <c r="CL12" s="43"/>
      <c r="CM12" s="562">
        <f t="shared" si="1"/>
        <v>0</v>
      </c>
      <c r="CN12" s="263">
        <f t="shared" si="17"/>
        <v>0</v>
      </c>
      <c r="CO12" s="41">
        <f t="shared" si="17"/>
        <v>0</v>
      </c>
      <c r="CP12" s="41">
        <f t="shared" si="17"/>
        <v>0</v>
      </c>
      <c r="CQ12" s="41"/>
      <c r="CR12" s="41"/>
      <c r="CS12" s="41"/>
      <c r="CT12" s="41"/>
      <c r="CU12" s="42"/>
      <c r="CV12" s="263"/>
      <c r="CW12" s="41"/>
      <c r="CX12" s="42"/>
      <c r="CY12" s="263"/>
      <c r="CZ12" s="41"/>
      <c r="DA12" s="42"/>
      <c r="DB12" s="263"/>
      <c r="DC12" s="41"/>
      <c r="DD12" s="42"/>
      <c r="DE12" s="668"/>
      <c r="DF12" s="549"/>
      <c r="DG12" s="263"/>
      <c r="DH12" s="42"/>
      <c r="DI12" s="263"/>
      <c r="DJ12" s="173"/>
      <c r="DK12" s="189"/>
      <c r="DL12" s="94"/>
      <c r="DM12" s="189"/>
      <c r="DN12" s="173"/>
      <c r="DO12" s="189"/>
      <c r="DP12" s="94"/>
      <c r="DQ12" s="189"/>
      <c r="DR12" s="173"/>
      <c r="DS12" s="189"/>
      <c r="DT12" s="94"/>
      <c r="DU12" s="189"/>
      <c r="DV12" s="173"/>
    </row>
    <row r="13" spans="1:126" x14ac:dyDescent="0.25">
      <c r="A13" s="10">
        <v>17</v>
      </c>
      <c r="B13" s="35" t="s">
        <v>10</v>
      </c>
      <c r="C13" s="37">
        <v>7</v>
      </c>
      <c r="D13" s="37">
        <v>7</v>
      </c>
      <c r="E13" s="37">
        <v>7</v>
      </c>
      <c r="F13" s="37">
        <v>0</v>
      </c>
      <c r="G13" s="37">
        <v>0</v>
      </c>
      <c r="H13" s="37">
        <v>0</v>
      </c>
      <c r="I13" s="37">
        <v>0</v>
      </c>
      <c r="J13" s="38"/>
      <c r="K13" s="195">
        <v>7</v>
      </c>
      <c r="L13" s="37">
        <v>7</v>
      </c>
      <c r="M13" s="38"/>
      <c r="N13" s="195">
        <v>0</v>
      </c>
      <c r="O13" s="37">
        <v>30</v>
      </c>
      <c r="P13" s="37">
        <v>48</v>
      </c>
      <c r="Q13" s="37">
        <v>40</v>
      </c>
      <c r="R13" s="37">
        <v>38</v>
      </c>
      <c r="S13" s="37">
        <v>42</v>
      </c>
      <c r="T13" s="37">
        <v>32</v>
      </c>
      <c r="U13" s="38"/>
      <c r="V13" s="195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8"/>
      <c r="AF13" s="195">
        <v>12</v>
      </c>
      <c r="AG13" s="37">
        <v>0</v>
      </c>
      <c r="AH13" s="38"/>
      <c r="AI13" s="195">
        <v>3</v>
      </c>
      <c r="AJ13" s="37">
        <v>10</v>
      </c>
      <c r="AK13" s="38"/>
      <c r="AL13" s="248"/>
      <c r="AM13" s="39">
        <v>42.600782010347125</v>
      </c>
      <c r="AN13" s="39">
        <v>44.109026129617931</v>
      </c>
      <c r="AO13" s="39">
        <v>44.109026129617931</v>
      </c>
      <c r="AP13" s="39">
        <v>44.109026129617931</v>
      </c>
      <c r="AQ13" s="39">
        <v>49.402109265172079</v>
      </c>
      <c r="AR13" s="39">
        <v>56.900643707207138</v>
      </c>
      <c r="AS13" s="39">
        <v>56.900643707207138</v>
      </c>
      <c r="AT13" s="39">
        <v>39.99</v>
      </c>
      <c r="AU13" s="587"/>
      <c r="AV13" s="252"/>
      <c r="AW13" s="226"/>
      <c r="AX13" s="226">
        <v>28255.388415546866</v>
      </c>
      <c r="AY13" s="226">
        <v>33865.77196487214</v>
      </c>
      <c r="AZ13" s="226">
        <v>33712.101809323794</v>
      </c>
      <c r="BA13" s="226">
        <v>30824.027751691796</v>
      </c>
      <c r="BB13" s="226">
        <v>39187.568653564864</v>
      </c>
      <c r="BC13" s="226">
        <v>40133.522290709785</v>
      </c>
      <c r="BD13" s="226">
        <v>32011</v>
      </c>
      <c r="BE13" s="567"/>
      <c r="BF13" s="252"/>
      <c r="BG13" s="226"/>
      <c r="BH13" s="226">
        <v>2132.8848441386217</v>
      </c>
      <c r="BI13" s="226">
        <v>5189.2134933779544</v>
      </c>
      <c r="BJ13" s="226">
        <v>8541.4994792289181</v>
      </c>
      <c r="BK13" s="226">
        <v>4257.6593189566365</v>
      </c>
      <c r="BL13" s="226">
        <v>2895.5868207921412</v>
      </c>
      <c r="BM13" s="226">
        <v>3656.78055332639</v>
      </c>
      <c r="BN13" s="226">
        <v>12426</v>
      </c>
      <c r="BO13" s="567"/>
      <c r="BP13" s="252">
        <v>11022.987916972585</v>
      </c>
      <c r="BQ13" s="226">
        <v>14714</v>
      </c>
      <c r="BR13" s="567"/>
      <c r="BS13" s="658"/>
      <c r="BT13" s="263"/>
      <c r="BU13" s="41"/>
      <c r="BV13" s="41">
        <f t="shared" ref="BV13:CB13" si="18">BH13/AX13</f>
        <v>7.5485950246751934E-2</v>
      </c>
      <c r="BW13" s="41">
        <f t="shared" si="18"/>
        <v>0.1532288559304231</v>
      </c>
      <c r="BX13" s="41">
        <f t="shared" si="18"/>
        <v>0.25336597307221542</v>
      </c>
      <c r="BY13" s="41">
        <f t="shared" si="18"/>
        <v>0.13812793555906891</v>
      </c>
      <c r="BZ13" s="41">
        <f t="shared" si="18"/>
        <v>7.3890443328862451E-2</v>
      </c>
      <c r="CA13" s="41">
        <f t="shared" si="18"/>
        <v>9.1115365525065592E-2</v>
      </c>
      <c r="CB13" s="41">
        <f t="shared" si="18"/>
        <v>0.38817906344694009</v>
      </c>
      <c r="CC13" s="42"/>
      <c r="CD13" s="195" t="s">
        <v>107</v>
      </c>
      <c r="CE13" s="43"/>
      <c r="CF13" s="43"/>
      <c r="CG13" s="43">
        <f>(BW13-BV13)*100</f>
        <v>7.7742905683671166</v>
      </c>
      <c r="CH13" s="43">
        <f>(BX13-BW13)*100</f>
        <v>10.013711714179232</v>
      </c>
      <c r="CI13" s="43">
        <f>(BY13-BX13)*100</f>
        <v>-11.523803751314651</v>
      </c>
      <c r="CJ13" s="43">
        <f>(BZ13-BY13)*100</f>
        <v>-6.4237492230206454</v>
      </c>
      <c r="CK13" s="43">
        <f>(CA13-BZ13)*100</f>
        <v>1.7224922196203141</v>
      </c>
      <c r="CL13" s="43">
        <f t="shared" ref="CL13" si="19">(CB13-CA13)*100</f>
        <v>29.706369792187449</v>
      </c>
      <c r="CM13" s="562">
        <f t="shared" si="1"/>
        <v>-38.817906344694009</v>
      </c>
      <c r="CN13" s="263"/>
      <c r="CO13" s="41">
        <f>Y13/O13</f>
        <v>0</v>
      </c>
      <c r="CP13" s="41">
        <f>Z13/P13</f>
        <v>0</v>
      </c>
      <c r="CQ13" s="41">
        <f>AA13/Q13</f>
        <v>0</v>
      </c>
      <c r="CR13" s="41">
        <f>AB13/R13</f>
        <v>0</v>
      </c>
      <c r="CS13" s="41">
        <f>AC13/S13</f>
        <v>0</v>
      </c>
      <c r="CT13" s="41">
        <f t="shared" ref="CT13:CT18" si="20">AD13/T13</f>
        <v>0</v>
      </c>
      <c r="CU13" s="42"/>
      <c r="CV13" s="263">
        <f>AF13/S13</f>
        <v>0.2857142857142857</v>
      </c>
      <c r="CW13" s="41">
        <f>AG13/T13</f>
        <v>0</v>
      </c>
      <c r="CX13" s="42"/>
      <c r="CY13" s="263">
        <f>AI13/S13</f>
        <v>7.1428571428571425E-2</v>
      </c>
      <c r="CZ13" s="41">
        <f>AJ13/T13</f>
        <v>0.3125</v>
      </c>
      <c r="DA13" s="42"/>
      <c r="DB13" s="263">
        <f>(AC13+AF13+AI13)/S13</f>
        <v>0.35714285714285715</v>
      </c>
      <c r="DC13" s="41">
        <f>(AD13+AG13+AJ13)/T13</f>
        <v>0.3125</v>
      </c>
      <c r="DD13" s="42"/>
      <c r="DE13" s="668"/>
      <c r="DF13" s="549"/>
      <c r="DG13" s="263" t="s">
        <v>192</v>
      </c>
      <c r="DH13" s="42"/>
      <c r="DI13" s="263" t="s">
        <v>192</v>
      </c>
      <c r="DJ13" s="173"/>
      <c r="DK13" s="189"/>
      <c r="DL13" s="94" t="s">
        <v>192</v>
      </c>
      <c r="DM13" s="189"/>
      <c r="DN13" s="173" t="s">
        <v>192</v>
      </c>
      <c r="DO13" s="189"/>
      <c r="DP13" s="94" t="s">
        <v>192</v>
      </c>
      <c r="DQ13" s="189"/>
      <c r="DR13" s="173" t="s">
        <v>192</v>
      </c>
      <c r="DS13" s="189"/>
      <c r="DT13" s="94"/>
      <c r="DU13" s="189"/>
      <c r="DV13" s="173"/>
    </row>
    <row r="14" spans="1:126" x14ac:dyDescent="0.25">
      <c r="A14" s="10">
        <v>19</v>
      </c>
      <c r="B14" s="35" t="s">
        <v>342</v>
      </c>
      <c r="C14" s="37">
        <v>1</v>
      </c>
      <c r="D14" s="37">
        <v>2</v>
      </c>
      <c r="E14" s="37">
        <v>4</v>
      </c>
      <c r="F14" s="37">
        <v>14</v>
      </c>
      <c r="G14" s="37">
        <v>10</v>
      </c>
      <c r="H14" s="37"/>
      <c r="I14" s="37">
        <v>0</v>
      </c>
      <c r="J14" s="38">
        <v>0</v>
      </c>
      <c r="K14" s="195"/>
      <c r="L14" s="37">
        <v>7</v>
      </c>
      <c r="M14" s="38">
        <v>7</v>
      </c>
      <c r="N14" s="195">
        <v>82</v>
      </c>
      <c r="O14" s="37">
        <v>110</v>
      </c>
      <c r="P14" s="37">
        <v>129</v>
      </c>
      <c r="Q14" s="37">
        <v>170</v>
      </c>
      <c r="R14" s="37">
        <v>112</v>
      </c>
      <c r="S14" s="37"/>
      <c r="T14" s="37">
        <v>63</v>
      </c>
      <c r="U14" s="38">
        <v>49</v>
      </c>
      <c r="V14" s="195">
        <v>16</v>
      </c>
      <c r="W14" s="37">
        <v>12</v>
      </c>
      <c r="X14" s="37">
        <v>11</v>
      </c>
      <c r="Y14" s="37">
        <v>9</v>
      </c>
      <c r="Z14" s="37">
        <v>47</v>
      </c>
      <c r="AA14" s="37">
        <v>44</v>
      </c>
      <c r="AB14" s="37">
        <v>24</v>
      </c>
      <c r="AC14" s="37"/>
      <c r="AD14" s="37">
        <v>8</v>
      </c>
      <c r="AE14" s="38">
        <v>1</v>
      </c>
      <c r="AF14" s="195"/>
      <c r="AG14" s="37">
        <v>33</v>
      </c>
      <c r="AH14" s="38">
        <v>43</v>
      </c>
      <c r="AI14" s="195"/>
      <c r="AJ14" s="37">
        <v>22</v>
      </c>
      <c r="AK14" s="38">
        <v>5</v>
      </c>
      <c r="AL14" s="248">
        <v>37.478443492068912</v>
      </c>
      <c r="AM14" s="39">
        <v>43.241074325131905</v>
      </c>
      <c r="AN14" s="39">
        <v>59.532956556877885</v>
      </c>
      <c r="AO14" s="39">
        <v>62.947848902396693</v>
      </c>
      <c r="AP14" s="39">
        <v>55.918862157870471</v>
      </c>
      <c r="AQ14" s="39">
        <v>58.37</v>
      </c>
      <c r="AR14" s="39">
        <v>60.02</v>
      </c>
      <c r="AS14" s="39"/>
      <c r="AT14" s="39">
        <v>58.18</v>
      </c>
      <c r="AU14" s="587">
        <v>57.25</v>
      </c>
      <c r="AV14" s="252">
        <v>139929.48247306503</v>
      </c>
      <c r="AW14" s="226">
        <v>133047.05152503401</v>
      </c>
      <c r="AX14" s="226">
        <v>180212.40630389127</v>
      </c>
      <c r="AY14" s="226">
        <v>233971.34905322111</v>
      </c>
      <c r="AZ14" s="226">
        <v>160165.56536388525</v>
      </c>
      <c r="BA14" s="226">
        <v>187099</v>
      </c>
      <c r="BB14" s="226">
        <v>233272</v>
      </c>
      <c r="BC14" s="226"/>
      <c r="BD14" s="226">
        <v>74682.11</v>
      </c>
      <c r="BE14" s="567">
        <v>79453</v>
      </c>
      <c r="BF14" s="252">
        <v>9719.6373384329054</v>
      </c>
      <c r="BG14" s="226">
        <v>8037.8028582648931</v>
      </c>
      <c r="BH14" s="226">
        <v>17320.618550833518</v>
      </c>
      <c r="BI14" s="226">
        <v>30893.392752460146</v>
      </c>
      <c r="BJ14" s="226">
        <v>42138.34867189145</v>
      </c>
      <c r="BK14" s="226">
        <v>65421</v>
      </c>
      <c r="BL14" s="226">
        <v>74159</v>
      </c>
      <c r="BM14" s="226"/>
      <c r="BN14" s="226">
        <v>26139</v>
      </c>
      <c r="BO14" s="567">
        <v>14490</v>
      </c>
      <c r="BP14" s="252"/>
      <c r="BQ14" s="226">
        <v>59880</v>
      </c>
      <c r="BR14" s="567">
        <v>37918</v>
      </c>
      <c r="BS14" s="658">
        <f t="shared" si="8"/>
        <v>-0.36676686706746825</v>
      </c>
      <c r="BT14" s="263">
        <f t="shared" ref="BT14:BZ14" si="21">BF14/AV14</f>
        <v>6.9460968243799756E-2</v>
      </c>
      <c r="BU14" s="41">
        <f t="shared" si="21"/>
        <v>6.0413235514298544E-2</v>
      </c>
      <c r="BV14" s="41">
        <f t="shared" si="21"/>
        <v>9.6112242803227693E-2</v>
      </c>
      <c r="BW14" s="41">
        <f t="shared" si="21"/>
        <v>0.13203921282444234</v>
      </c>
      <c r="BX14" s="41">
        <f t="shared" si="21"/>
        <v>0.26309243548172162</v>
      </c>
      <c r="BY14" s="41">
        <f t="shared" si="21"/>
        <v>0.34965980577127614</v>
      </c>
      <c r="BZ14" s="41">
        <f t="shared" si="21"/>
        <v>0.31790785006344524</v>
      </c>
      <c r="CA14" s="41"/>
      <c r="CB14" s="41">
        <f>BN14/BD14</f>
        <v>0.3500035015079247</v>
      </c>
      <c r="CC14" s="42">
        <f t="shared" si="0"/>
        <v>0.18237196833348018</v>
      </c>
      <c r="CD14" s="195" t="s">
        <v>107</v>
      </c>
      <c r="CE14" s="43">
        <f t="shared" ref="CE14:CJ14" si="22">(BU14-BT14)*100</f>
        <v>-0.90477327295012122</v>
      </c>
      <c r="CF14" s="43">
        <f t="shared" si="22"/>
        <v>3.569900728892915</v>
      </c>
      <c r="CG14" s="43">
        <f t="shared" si="22"/>
        <v>3.5926970021214641</v>
      </c>
      <c r="CH14" s="43">
        <f t="shared" si="22"/>
        <v>13.105322265727928</v>
      </c>
      <c r="CI14" s="43">
        <f t="shared" si="22"/>
        <v>8.6567370289554528</v>
      </c>
      <c r="CJ14" s="43">
        <f t="shared" si="22"/>
        <v>-3.1751955707830906</v>
      </c>
      <c r="CK14" s="43"/>
      <c r="CL14" s="43"/>
      <c r="CM14" s="562">
        <f t="shared" si="1"/>
        <v>-16.763153317444452</v>
      </c>
      <c r="CN14" s="263">
        <f>X14/N14</f>
        <v>0.13414634146341464</v>
      </c>
      <c r="CO14" s="41">
        <f>Y14/O14</f>
        <v>8.1818181818181818E-2</v>
      </c>
      <c r="CP14" s="41">
        <f>Z14/P14</f>
        <v>0.36434108527131781</v>
      </c>
      <c r="CQ14" s="41">
        <f>AA14/Q14</f>
        <v>0.25882352941176473</v>
      </c>
      <c r="CR14" s="41">
        <f t="shared" ref="CR14:CR15" si="23">AB14/R14</f>
        <v>0.21428571428571427</v>
      </c>
      <c r="CS14" s="41"/>
      <c r="CT14" s="41">
        <f t="shared" si="20"/>
        <v>0.12698412698412698</v>
      </c>
      <c r="CU14" s="42">
        <f t="shared" si="3"/>
        <v>2.0408163265306121E-2</v>
      </c>
      <c r="CV14" s="263"/>
      <c r="CW14" s="41">
        <f>AG14/T14</f>
        <v>0.52380952380952384</v>
      </c>
      <c r="CX14" s="42">
        <f t="shared" si="4"/>
        <v>0.87755102040816324</v>
      </c>
      <c r="CY14" s="263"/>
      <c r="CZ14" s="41">
        <f>AJ14/T14</f>
        <v>0.34920634920634919</v>
      </c>
      <c r="DA14" s="42">
        <f t="shared" si="5"/>
        <v>0.10204081632653061</v>
      </c>
      <c r="DB14" s="263"/>
      <c r="DC14" s="41">
        <f>(AD14+AG14+AJ14)/T14</f>
        <v>1</v>
      </c>
      <c r="DD14" s="42">
        <f t="shared" si="6"/>
        <v>1</v>
      </c>
      <c r="DE14" s="668">
        <f t="shared" si="11"/>
        <v>-1.5984874527328975E-2</v>
      </c>
      <c r="DF14" s="549">
        <f t="shared" si="12"/>
        <v>-0.22222222222222221</v>
      </c>
      <c r="DG14" s="263" t="s">
        <v>192</v>
      </c>
      <c r="DH14" s="42"/>
      <c r="DI14" s="263" t="s">
        <v>192</v>
      </c>
      <c r="DJ14" s="173"/>
      <c r="DK14" s="189"/>
      <c r="DL14" s="94"/>
      <c r="DM14" s="189"/>
      <c r="DN14" s="173"/>
      <c r="DO14" s="189"/>
      <c r="DP14" s="94" t="s">
        <v>192</v>
      </c>
      <c r="DQ14" s="189"/>
      <c r="DR14" s="173" t="s">
        <v>192</v>
      </c>
      <c r="DS14" s="189" t="s">
        <v>192</v>
      </c>
      <c r="DT14" s="94"/>
      <c r="DU14" s="189" t="s">
        <v>192</v>
      </c>
      <c r="DV14" s="173"/>
    </row>
    <row r="15" spans="1:126" x14ac:dyDescent="0.25">
      <c r="A15" s="10">
        <v>22</v>
      </c>
      <c r="B15" s="35" t="s">
        <v>12</v>
      </c>
      <c r="C15" s="37"/>
      <c r="D15" s="37"/>
      <c r="E15" s="37"/>
      <c r="F15" s="37">
        <v>0</v>
      </c>
      <c r="G15" s="37">
        <v>0</v>
      </c>
      <c r="H15" s="37">
        <v>0</v>
      </c>
      <c r="I15" s="37">
        <v>0</v>
      </c>
      <c r="J15" s="38">
        <v>0</v>
      </c>
      <c r="K15" s="195">
        <v>26</v>
      </c>
      <c r="L15" s="37">
        <v>19</v>
      </c>
      <c r="M15" s="38">
        <v>22</v>
      </c>
      <c r="N15" s="195"/>
      <c r="O15" s="37"/>
      <c r="P15" s="37"/>
      <c r="Q15" s="37">
        <v>98</v>
      </c>
      <c r="R15" s="37">
        <v>89</v>
      </c>
      <c r="S15" s="37">
        <v>89</v>
      </c>
      <c r="T15" s="37">
        <v>70</v>
      </c>
      <c r="U15" s="38">
        <v>66</v>
      </c>
      <c r="V15" s="195"/>
      <c r="W15" s="37"/>
      <c r="X15" s="37"/>
      <c r="Y15" s="37"/>
      <c r="Z15" s="37"/>
      <c r="AA15" s="37">
        <v>9</v>
      </c>
      <c r="AB15" s="37">
        <v>15</v>
      </c>
      <c r="AC15" s="37">
        <v>4</v>
      </c>
      <c r="AD15" s="37">
        <v>0</v>
      </c>
      <c r="AE15" s="38">
        <v>2</v>
      </c>
      <c r="AF15" s="195">
        <v>0</v>
      </c>
      <c r="AG15" s="37">
        <v>0</v>
      </c>
      <c r="AH15" s="38">
        <v>0</v>
      </c>
      <c r="AI15" s="195">
        <v>2</v>
      </c>
      <c r="AJ15" s="37">
        <v>0</v>
      </c>
      <c r="AK15" s="38">
        <v>3</v>
      </c>
      <c r="AL15" s="248"/>
      <c r="AM15" s="37"/>
      <c r="AN15" s="39"/>
      <c r="AO15" s="39"/>
      <c r="AP15" s="39"/>
      <c r="AQ15" s="39">
        <v>37.506900928281567</v>
      </c>
      <c r="AR15" s="39">
        <v>37.506900928281567</v>
      </c>
      <c r="AS15" s="39">
        <v>37.506900928281567</v>
      </c>
      <c r="AT15" s="39">
        <v>42.01</v>
      </c>
      <c r="AU15" s="587">
        <v>42.01</v>
      </c>
      <c r="AV15" s="252"/>
      <c r="AW15" s="226"/>
      <c r="AX15" s="226"/>
      <c r="AY15" s="226"/>
      <c r="AZ15" s="226"/>
      <c r="BA15" s="226">
        <v>124644.9934832471</v>
      </c>
      <c r="BB15" s="226">
        <v>99034.723763666683</v>
      </c>
      <c r="BC15" s="226">
        <v>123602.02844605324</v>
      </c>
      <c r="BD15" s="226">
        <v>105417.84</v>
      </c>
      <c r="BE15" s="567">
        <v>110920.9</v>
      </c>
      <c r="BF15" s="252"/>
      <c r="BG15" s="226"/>
      <c r="BH15" s="226"/>
      <c r="BI15" s="226"/>
      <c r="BJ15" s="226"/>
      <c r="BK15" s="226">
        <v>28448.898981792932</v>
      </c>
      <c r="BL15" s="226">
        <v>29452.023608289084</v>
      </c>
      <c r="BM15" s="226">
        <v>24955.74868668932</v>
      </c>
      <c r="BN15" s="226">
        <v>959.27</v>
      </c>
      <c r="BO15" s="567">
        <v>1844.05</v>
      </c>
      <c r="BP15" s="252">
        <v>28461.70482808863</v>
      </c>
      <c r="BQ15" s="226">
        <v>26347.9</v>
      </c>
      <c r="BR15" s="567">
        <v>24786.62</v>
      </c>
      <c r="BS15" s="658">
        <f t="shared" si="8"/>
        <v>-5.9256335419521189E-2</v>
      </c>
      <c r="BT15" s="263"/>
      <c r="BU15" s="41"/>
      <c r="BV15" s="41"/>
      <c r="BW15" s="41"/>
      <c r="BX15" s="41"/>
      <c r="BY15" s="41">
        <f t="shared" ref="BY15:CA16" si="24">BK15/BA15</f>
        <v>0.22823940365977557</v>
      </c>
      <c r="BZ15" s="41">
        <f t="shared" si="24"/>
        <v>0.2973908795724261</v>
      </c>
      <c r="CA15" s="41">
        <f t="shared" si="24"/>
        <v>0.20190403831100059</v>
      </c>
      <c r="CB15" s="41">
        <f>BN15/BD15</f>
        <v>9.0996931828616484E-3</v>
      </c>
      <c r="CC15" s="42">
        <f t="shared" si="0"/>
        <v>1.6624910183743551E-2</v>
      </c>
      <c r="CD15" s="195" t="s">
        <v>107</v>
      </c>
      <c r="CE15" s="43"/>
      <c r="CF15" s="43"/>
      <c r="CG15" s="43"/>
      <c r="CH15" s="43"/>
      <c r="CI15" s="43"/>
      <c r="CJ15" s="43">
        <f>(BZ15-BY15)*100</f>
        <v>6.9151475912650531</v>
      </c>
      <c r="CK15" s="43">
        <f>(CA15-BZ15)*100</f>
        <v>-9.5486841261425504</v>
      </c>
      <c r="CL15" s="43">
        <f t="shared" ref="CL15:CL18" si="25">(CB15-CA15)*100</f>
        <v>-19.280434512813894</v>
      </c>
      <c r="CM15" s="562">
        <f t="shared" si="1"/>
        <v>0.7525217000881903</v>
      </c>
      <c r="CN15" s="263"/>
      <c r="CO15" s="41"/>
      <c r="CP15" s="41"/>
      <c r="CQ15" s="41">
        <f>AA15/Q15</f>
        <v>9.1836734693877556E-2</v>
      </c>
      <c r="CR15" s="41">
        <f t="shared" si="23"/>
        <v>0.16853932584269662</v>
      </c>
      <c r="CS15" s="41">
        <f>AC15/S15</f>
        <v>4.49438202247191E-2</v>
      </c>
      <c r="CT15" s="41">
        <f t="shared" si="20"/>
        <v>0</v>
      </c>
      <c r="CU15" s="42">
        <f t="shared" si="3"/>
        <v>3.0303030303030304E-2</v>
      </c>
      <c r="CV15" s="263">
        <f>AF15/S15</f>
        <v>0</v>
      </c>
      <c r="CW15" s="41">
        <f>AG15/T15</f>
        <v>0</v>
      </c>
      <c r="CX15" s="42">
        <f t="shared" si="4"/>
        <v>0</v>
      </c>
      <c r="CY15" s="263">
        <f t="shared" ref="CY15" si="26">AI15/S15</f>
        <v>2.247191011235955E-2</v>
      </c>
      <c r="CZ15" s="41">
        <f>AJ15/T15</f>
        <v>0</v>
      </c>
      <c r="DA15" s="42">
        <f t="shared" si="5"/>
        <v>4.5454545454545456E-2</v>
      </c>
      <c r="DB15" s="357">
        <f>(AC15+AF15+AI15)/S15</f>
        <v>6.741573033707865E-2</v>
      </c>
      <c r="DC15" s="41">
        <f>(AD15+AG15+AJ15)/T15</f>
        <v>0</v>
      </c>
      <c r="DD15" s="42">
        <f t="shared" si="6"/>
        <v>7.575757575757576E-2</v>
      </c>
      <c r="DE15" s="668">
        <f t="shared" si="11"/>
        <v>0</v>
      </c>
      <c r="DF15" s="549">
        <f t="shared" si="12"/>
        <v>-5.7142857142857141E-2</v>
      </c>
      <c r="DG15" s="263" t="s">
        <v>192</v>
      </c>
      <c r="DH15" s="42"/>
      <c r="DI15" s="263"/>
      <c r="DJ15" s="173" t="s">
        <v>192</v>
      </c>
      <c r="DK15" s="189"/>
      <c r="DL15" s="94" t="s">
        <v>192</v>
      </c>
      <c r="DM15" s="189"/>
      <c r="DN15" s="173" t="s">
        <v>192</v>
      </c>
      <c r="DO15" s="189"/>
      <c r="DP15" s="94" t="s">
        <v>192</v>
      </c>
      <c r="DQ15" s="189"/>
      <c r="DR15" s="173" t="s">
        <v>192</v>
      </c>
      <c r="DS15" s="189"/>
      <c r="DT15" s="94" t="s">
        <v>192</v>
      </c>
      <c r="DU15" s="189" t="s">
        <v>192</v>
      </c>
      <c r="DV15" s="173"/>
    </row>
    <row r="16" spans="1:126" x14ac:dyDescent="0.25">
      <c r="A16" s="10">
        <v>24</v>
      </c>
      <c r="B16" s="35" t="s">
        <v>221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8">
        <v>0</v>
      </c>
      <c r="K16" s="195">
        <v>10</v>
      </c>
      <c r="L16" s="37">
        <v>9</v>
      </c>
      <c r="M16" s="38">
        <v>9</v>
      </c>
      <c r="N16" s="195">
        <v>12</v>
      </c>
      <c r="O16" s="37">
        <v>12</v>
      </c>
      <c r="P16" s="37">
        <v>11</v>
      </c>
      <c r="Q16" s="37">
        <v>18</v>
      </c>
      <c r="R16" s="37">
        <v>19</v>
      </c>
      <c r="S16" s="37">
        <v>8</v>
      </c>
      <c r="T16" s="37">
        <v>12</v>
      </c>
      <c r="U16" s="38">
        <v>12</v>
      </c>
      <c r="V16" s="195">
        <v>4</v>
      </c>
      <c r="W16" s="37">
        <v>4</v>
      </c>
      <c r="X16" s="37">
        <v>4</v>
      </c>
      <c r="Y16" s="37">
        <v>0</v>
      </c>
      <c r="Z16" s="37">
        <v>0</v>
      </c>
      <c r="AA16" s="37">
        <v>5</v>
      </c>
      <c r="AB16" s="37">
        <v>4</v>
      </c>
      <c r="AC16" s="37">
        <v>3</v>
      </c>
      <c r="AD16" s="37">
        <v>3</v>
      </c>
      <c r="AE16" s="38">
        <v>0</v>
      </c>
      <c r="AF16" s="195">
        <v>0</v>
      </c>
      <c r="AG16" s="37">
        <v>0</v>
      </c>
      <c r="AH16" s="38">
        <v>0</v>
      </c>
      <c r="AI16" s="195">
        <v>0</v>
      </c>
      <c r="AJ16" s="37">
        <v>0</v>
      </c>
      <c r="AK16" s="38">
        <v>2</v>
      </c>
      <c r="AL16" s="248">
        <v>33.793205502529865</v>
      </c>
      <c r="AM16" s="39">
        <v>36.5678055332639</v>
      </c>
      <c r="AN16" s="39">
        <v>50.654236458528985</v>
      </c>
      <c r="AO16" s="39">
        <v>57.555164740098242</v>
      </c>
      <c r="AP16" s="39">
        <v>51.991735960523847</v>
      </c>
      <c r="AQ16" s="39">
        <v>57.555164740098242</v>
      </c>
      <c r="AR16" s="39">
        <v>57.555164740098242</v>
      </c>
      <c r="AS16" s="39">
        <v>57.555164740098242</v>
      </c>
      <c r="AT16" s="39">
        <v>57.56</v>
      </c>
      <c r="AU16" s="587">
        <v>57.56</v>
      </c>
      <c r="AV16" s="252">
        <v>30732.608237858636</v>
      </c>
      <c r="AW16" s="226">
        <v>39117.591817917943</v>
      </c>
      <c r="AX16" s="226">
        <v>49577.122497879922</v>
      </c>
      <c r="AY16" s="226">
        <v>60971.479957427677</v>
      </c>
      <c r="AZ16" s="226">
        <v>62378.700178143554</v>
      </c>
      <c r="BA16" s="226">
        <v>69332.274716706219</v>
      </c>
      <c r="BB16" s="226">
        <v>84437.481858384417</v>
      </c>
      <c r="BC16" s="226">
        <v>103881.03</v>
      </c>
      <c r="BD16" s="226">
        <v>72685</v>
      </c>
      <c r="BE16" s="567">
        <v>77630</v>
      </c>
      <c r="BF16" s="252">
        <v>1290.5447322439827</v>
      </c>
      <c r="BG16" s="226">
        <v>526.46256993414954</v>
      </c>
      <c r="BH16" s="226">
        <v>1865.3849437396486</v>
      </c>
      <c r="BI16" s="226">
        <v>4492.0063061678648</v>
      </c>
      <c r="BJ16" s="226">
        <v>4805.038104507089</v>
      </c>
      <c r="BK16" s="226">
        <v>2673.5761321790997</v>
      </c>
      <c r="BL16" s="226">
        <v>8544.3452228501828</v>
      </c>
      <c r="BM16" s="226">
        <v>2289.4</v>
      </c>
      <c r="BN16" s="226">
        <v>5586</v>
      </c>
      <c r="BO16" s="567">
        <v>1300</v>
      </c>
      <c r="BP16" s="252">
        <v>11259.18</v>
      </c>
      <c r="BQ16" s="226">
        <v>7843</v>
      </c>
      <c r="BR16" s="567">
        <v>6841</v>
      </c>
      <c r="BS16" s="658">
        <f t="shared" si="8"/>
        <v>-0.12775723575162565</v>
      </c>
      <c r="BT16" s="263">
        <f t="shared" ref="BT16:BX18" si="27">BF16/AV16</f>
        <v>4.1992684846520668E-2</v>
      </c>
      <c r="BU16" s="41">
        <f t="shared" si="27"/>
        <v>1.3458460643096174E-2</v>
      </c>
      <c r="BV16" s="41">
        <f t="shared" si="27"/>
        <v>3.7625921992939758E-2</v>
      </c>
      <c r="BW16" s="41">
        <f t="shared" si="27"/>
        <v>7.3673893258033654E-2</v>
      </c>
      <c r="BX16" s="41">
        <f t="shared" si="27"/>
        <v>7.7030109489051091E-2</v>
      </c>
      <c r="BY16" s="41">
        <f t="shared" si="24"/>
        <v>3.8561782995054077E-2</v>
      </c>
      <c r="BZ16" s="41">
        <f t="shared" si="24"/>
        <v>0.10119137893264581</v>
      </c>
      <c r="CA16" s="41">
        <f t="shared" si="24"/>
        <v>2.2038672508349216E-2</v>
      </c>
      <c r="CB16" s="41">
        <f>BN16/BD16</f>
        <v>7.6852170324000824E-2</v>
      </c>
      <c r="CC16" s="42">
        <f t="shared" si="0"/>
        <v>1.674610331057581E-2</v>
      </c>
      <c r="CD16" s="195" t="s">
        <v>107</v>
      </c>
      <c r="CE16" s="43">
        <f>(BU16-BT16)*100</f>
        <v>-2.8534224203424499</v>
      </c>
      <c r="CF16" s="43">
        <f>(BV16-BU16)*100</f>
        <v>2.4167461349843586</v>
      </c>
      <c r="CG16" s="43">
        <f>(BW16-BV16)*100</f>
        <v>3.6047971265093897</v>
      </c>
      <c r="CH16" s="43">
        <f>(BX16-BW16)*100</f>
        <v>0.33562162310174365</v>
      </c>
      <c r="CI16" s="43">
        <f>(BY16-BX16)*100</f>
        <v>-3.8468326493997016</v>
      </c>
      <c r="CJ16" s="43">
        <f>(BZ16-BY16)*100</f>
        <v>6.2629595937591738</v>
      </c>
      <c r="CK16" s="43">
        <f>(CA16-BZ16)*100</f>
        <v>-7.9152706424296584</v>
      </c>
      <c r="CL16" s="43">
        <f t="shared" si="25"/>
        <v>5.4813497815651608</v>
      </c>
      <c r="CM16" s="562">
        <f t="shared" si="1"/>
        <v>-6.0106067013425006</v>
      </c>
      <c r="CN16" s="263">
        <f t="shared" ref="CN16:CP18" si="28">X16/N16</f>
        <v>0.33333333333333331</v>
      </c>
      <c r="CO16" s="41">
        <f t="shared" si="28"/>
        <v>0</v>
      </c>
      <c r="CP16" s="41">
        <f t="shared" si="28"/>
        <v>0</v>
      </c>
      <c r="CQ16" s="41">
        <f>AA16/Q16</f>
        <v>0.27777777777777779</v>
      </c>
      <c r="CR16" s="41">
        <f>AB16/R16</f>
        <v>0.21052631578947367</v>
      </c>
      <c r="CS16" s="41">
        <f>AC16/S16</f>
        <v>0.375</v>
      </c>
      <c r="CT16" s="41">
        <f t="shared" si="20"/>
        <v>0.25</v>
      </c>
      <c r="CU16" s="42">
        <f t="shared" si="3"/>
        <v>0</v>
      </c>
      <c r="CV16" s="263">
        <f>AF16/S16</f>
        <v>0</v>
      </c>
      <c r="CW16" s="41">
        <f>AG16/T16</f>
        <v>0</v>
      </c>
      <c r="CX16" s="42">
        <f t="shared" si="4"/>
        <v>0</v>
      </c>
      <c r="CY16" s="263"/>
      <c r="CZ16" s="41">
        <f>AJ16/T16</f>
        <v>0</v>
      </c>
      <c r="DA16" s="42">
        <f t="shared" si="5"/>
        <v>0.16666666666666666</v>
      </c>
      <c r="DB16" s="263">
        <f>(AC16+AF16+AI16)/S16</f>
        <v>0.375</v>
      </c>
      <c r="DC16" s="41">
        <f>(AD16+AG16+AJ16)/T16</f>
        <v>0.25</v>
      </c>
      <c r="DD16" s="42">
        <f t="shared" si="6"/>
        <v>0.16666666666666666</v>
      </c>
      <c r="DE16" s="668">
        <f t="shared" si="11"/>
        <v>0</v>
      </c>
      <c r="DF16" s="549">
        <f t="shared" si="12"/>
        <v>0</v>
      </c>
      <c r="DG16" s="263"/>
      <c r="DH16" s="42" t="s">
        <v>192</v>
      </c>
      <c r="DI16" s="263" t="s">
        <v>192</v>
      </c>
      <c r="DJ16" s="173"/>
      <c r="DK16" s="189" t="s">
        <v>192</v>
      </c>
      <c r="DL16" s="94"/>
      <c r="DM16" s="189" t="s">
        <v>192</v>
      </c>
      <c r="DN16" s="173"/>
      <c r="DO16" s="189" t="s">
        <v>192</v>
      </c>
      <c r="DP16" s="94"/>
      <c r="DQ16" s="189" t="s">
        <v>192</v>
      </c>
      <c r="DR16" s="173"/>
      <c r="DS16" s="189"/>
      <c r="DT16" s="94" t="s">
        <v>192</v>
      </c>
      <c r="DU16" s="189"/>
      <c r="DV16" s="173" t="s">
        <v>192</v>
      </c>
    </row>
    <row r="17" spans="1:126" x14ac:dyDescent="0.25">
      <c r="A17" s="10">
        <v>25</v>
      </c>
      <c r="B17" s="35" t="s">
        <v>73</v>
      </c>
      <c r="C17" s="37">
        <v>0</v>
      </c>
      <c r="D17" s="37">
        <v>0</v>
      </c>
      <c r="E17" s="37">
        <v>0</v>
      </c>
      <c r="F17" s="37"/>
      <c r="G17" s="37">
        <v>0</v>
      </c>
      <c r="H17" s="37">
        <v>0</v>
      </c>
      <c r="I17" s="37">
        <v>0</v>
      </c>
      <c r="J17" s="38">
        <v>0</v>
      </c>
      <c r="K17" s="195">
        <v>6</v>
      </c>
      <c r="L17" s="37">
        <v>5</v>
      </c>
      <c r="M17" s="38">
        <v>5</v>
      </c>
      <c r="N17" s="195">
        <v>10</v>
      </c>
      <c r="O17" s="37">
        <v>18</v>
      </c>
      <c r="P17" s="37">
        <v>17</v>
      </c>
      <c r="Q17" s="37"/>
      <c r="R17" s="37">
        <v>36</v>
      </c>
      <c r="S17" s="37">
        <v>28</v>
      </c>
      <c r="T17" s="37">
        <v>36</v>
      </c>
      <c r="U17" s="38">
        <v>37</v>
      </c>
      <c r="V17" s="195">
        <v>2</v>
      </c>
      <c r="W17" s="37">
        <v>0</v>
      </c>
      <c r="X17" s="37">
        <v>5</v>
      </c>
      <c r="Y17" s="37">
        <v>0</v>
      </c>
      <c r="Z17" s="37">
        <v>0</v>
      </c>
      <c r="AA17" s="37"/>
      <c r="AB17" s="37">
        <v>0</v>
      </c>
      <c r="AC17" s="37">
        <v>3</v>
      </c>
      <c r="AD17" s="37">
        <v>6</v>
      </c>
      <c r="AE17" s="38">
        <v>6</v>
      </c>
      <c r="AF17" s="195">
        <v>0</v>
      </c>
      <c r="AG17" s="37">
        <v>0</v>
      </c>
      <c r="AH17" s="38">
        <v>0</v>
      </c>
      <c r="AI17" s="195">
        <v>6</v>
      </c>
      <c r="AJ17" s="37">
        <v>0</v>
      </c>
      <c r="AK17" s="38">
        <v>0</v>
      </c>
      <c r="AL17" s="248" t="s">
        <v>267</v>
      </c>
      <c r="AM17" s="39" t="s">
        <v>267</v>
      </c>
      <c r="AN17" s="39">
        <v>57.199446787440031</v>
      </c>
      <c r="AO17" s="39">
        <v>57.199446787440031</v>
      </c>
      <c r="AP17" s="39">
        <v>57.199446787440031</v>
      </c>
      <c r="AQ17" s="39"/>
      <c r="AR17" s="39">
        <v>59.476041684452561</v>
      </c>
      <c r="AS17" s="39">
        <v>59.476041684452561</v>
      </c>
      <c r="AT17" s="39">
        <v>59.48</v>
      </c>
      <c r="AU17" s="587">
        <v>59.48</v>
      </c>
      <c r="AV17" s="252">
        <v>15822.334534237141</v>
      </c>
      <c r="AW17" s="226">
        <v>20493.622688544743</v>
      </c>
      <c r="AX17" s="226">
        <v>21193.675619376099</v>
      </c>
      <c r="AY17" s="226">
        <v>31690.200966414533</v>
      </c>
      <c r="AZ17" s="226">
        <v>33481.596576001277</v>
      </c>
      <c r="BA17" s="226"/>
      <c r="BB17" s="226">
        <v>31029.632728328241</v>
      </c>
      <c r="BC17" s="226">
        <v>34196.433144945106</v>
      </c>
      <c r="BD17" s="226">
        <v>29987.279999999999</v>
      </c>
      <c r="BE17" s="567">
        <v>30432.03</v>
      </c>
      <c r="BF17" s="252">
        <v>2632.3128496707477</v>
      </c>
      <c r="BG17" s="226">
        <v>2407.4991035907592</v>
      </c>
      <c r="BH17" s="226">
        <v>3504.5332695886764</v>
      </c>
      <c r="BI17" s="226">
        <v>6456.9922766518121</v>
      </c>
      <c r="BJ17" s="226">
        <v>8164.4384494112155</v>
      </c>
      <c r="BK17" s="226"/>
      <c r="BL17" s="226">
        <v>1427.1119686285224</v>
      </c>
      <c r="BM17" s="226">
        <v>3837.6417891759297</v>
      </c>
      <c r="BN17" s="226">
        <v>1098.55</v>
      </c>
      <c r="BO17" s="567">
        <v>4662.5600000000004</v>
      </c>
      <c r="BP17" s="252">
        <v>21282.078644970716</v>
      </c>
      <c r="BQ17" s="226">
        <v>22527.74</v>
      </c>
      <c r="BR17" s="567">
        <v>26807.360000000001</v>
      </c>
      <c r="BS17" s="658">
        <f t="shared" si="8"/>
        <v>0.18997112005021358</v>
      </c>
      <c r="BT17" s="263">
        <f t="shared" si="27"/>
        <v>0.16636690647482016</v>
      </c>
      <c r="BU17" s="41">
        <f t="shared" si="27"/>
        <v>0.11747552593209748</v>
      </c>
      <c r="BV17" s="41">
        <f t="shared" si="27"/>
        <v>0.16535750251762338</v>
      </c>
      <c r="BW17" s="41">
        <f t="shared" si="27"/>
        <v>0.20375359195402298</v>
      </c>
      <c r="BX17" s="41">
        <f t="shared" si="27"/>
        <v>0.24384854022353489</v>
      </c>
      <c r="BY17" s="41"/>
      <c r="BZ17" s="41">
        <f>BL17/BB17</f>
        <v>4.5991906546984443E-2</v>
      </c>
      <c r="CA17" s="41">
        <f>BM17/BC17</f>
        <v>0.11222345245510518</v>
      </c>
      <c r="CB17" s="41">
        <f>BN17/BD17</f>
        <v>3.6633866092556575E-2</v>
      </c>
      <c r="CC17" s="42">
        <f t="shared" si="0"/>
        <v>0.15321225695426827</v>
      </c>
      <c r="CD17" s="195" t="s">
        <v>107</v>
      </c>
      <c r="CE17" s="43">
        <f t="shared" ref="CE17:CH18" si="29">(BU17-BT17)*100</f>
        <v>-4.8891380542722684</v>
      </c>
      <c r="CF17" s="43">
        <f t="shared" si="29"/>
        <v>4.7881976585525896</v>
      </c>
      <c r="CG17" s="43">
        <f t="shared" si="29"/>
        <v>3.8396089436399605</v>
      </c>
      <c r="CH17" s="43">
        <f t="shared" si="29"/>
        <v>4.0094948269511903</v>
      </c>
      <c r="CI17" s="43"/>
      <c r="CJ17" s="43"/>
      <c r="CK17" s="43">
        <f>(CA17-BZ17)*100</f>
        <v>6.6231545908120735</v>
      </c>
      <c r="CL17" s="43">
        <f t="shared" si="25"/>
        <v>-7.55895863625486</v>
      </c>
      <c r="CM17" s="562">
        <f t="shared" si="1"/>
        <v>11.657839086171169</v>
      </c>
      <c r="CN17" s="263">
        <f t="shared" si="28"/>
        <v>0.5</v>
      </c>
      <c r="CO17" s="41">
        <f t="shared" si="28"/>
        <v>0</v>
      </c>
      <c r="CP17" s="41">
        <f t="shared" si="28"/>
        <v>0</v>
      </c>
      <c r="CQ17" s="41"/>
      <c r="CR17" s="41">
        <f>AB17/R17</f>
        <v>0</v>
      </c>
      <c r="CS17" s="41">
        <f>AC17/S17</f>
        <v>0.10714285714285714</v>
      </c>
      <c r="CT17" s="41">
        <f t="shared" si="20"/>
        <v>0.16666666666666666</v>
      </c>
      <c r="CU17" s="42">
        <f t="shared" si="3"/>
        <v>0.16216216216216217</v>
      </c>
      <c r="CV17" s="263">
        <f>AF17/S17</f>
        <v>0</v>
      </c>
      <c r="CW17" s="41">
        <f>AG17/T17</f>
        <v>0</v>
      </c>
      <c r="CX17" s="42">
        <f t="shared" si="4"/>
        <v>0</v>
      </c>
      <c r="CY17" s="263">
        <f t="shared" ref="CY17:CY18" si="30">AI17/S17</f>
        <v>0.21428571428571427</v>
      </c>
      <c r="CZ17" s="41">
        <f>AJ17/T17</f>
        <v>0</v>
      </c>
      <c r="DA17" s="42">
        <f t="shared" si="5"/>
        <v>0</v>
      </c>
      <c r="DB17" s="263">
        <f>(AC17+AF17+AI17)/S17</f>
        <v>0.32142857142857145</v>
      </c>
      <c r="DC17" s="41">
        <f>(AD17+AG17+AJ17)/T17</f>
        <v>0.16666666666666666</v>
      </c>
      <c r="DD17" s="42">
        <f t="shared" si="6"/>
        <v>0.16216216216216217</v>
      </c>
      <c r="DE17" s="668">
        <f t="shared" si="11"/>
        <v>0</v>
      </c>
      <c r="DF17" s="549">
        <f t="shared" si="12"/>
        <v>2.7777777777777776E-2</v>
      </c>
      <c r="DG17" s="263"/>
      <c r="DH17" s="42"/>
      <c r="DI17" s="263"/>
      <c r="DJ17" s="173" t="s">
        <v>192</v>
      </c>
      <c r="DK17" s="189"/>
      <c r="DL17" s="94" t="s">
        <v>192</v>
      </c>
      <c r="DM17" s="189"/>
      <c r="DN17" s="173" t="s">
        <v>192</v>
      </c>
      <c r="DO17" s="189"/>
      <c r="DP17" s="94" t="s">
        <v>192</v>
      </c>
      <c r="DQ17" s="189"/>
      <c r="DR17" s="173" t="s">
        <v>192</v>
      </c>
      <c r="DS17" s="189"/>
      <c r="DT17" s="94" t="s">
        <v>192</v>
      </c>
      <c r="DU17" s="189"/>
      <c r="DV17" s="173" t="s">
        <v>192</v>
      </c>
    </row>
    <row r="18" spans="1:126" s="17" customFormat="1" x14ac:dyDescent="0.25">
      <c r="A18" s="10">
        <v>25</v>
      </c>
      <c r="B18" s="35" t="s">
        <v>135</v>
      </c>
      <c r="C18" s="37">
        <v>0</v>
      </c>
      <c r="D18" s="37">
        <v>0</v>
      </c>
      <c r="E18" s="37">
        <v>0</v>
      </c>
      <c r="F18" s="37"/>
      <c r="G18" s="37">
        <v>0</v>
      </c>
      <c r="H18" s="37">
        <v>0</v>
      </c>
      <c r="I18" s="37">
        <v>0</v>
      </c>
      <c r="J18" s="38">
        <v>0</v>
      </c>
      <c r="K18" s="195">
        <v>8</v>
      </c>
      <c r="L18" s="37">
        <v>8</v>
      </c>
      <c r="M18" s="38">
        <v>14</v>
      </c>
      <c r="N18" s="195">
        <v>91</v>
      </c>
      <c r="O18" s="37">
        <v>100</v>
      </c>
      <c r="P18" s="37">
        <v>120</v>
      </c>
      <c r="Q18" s="37"/>
      <c r="R18" s="37">
        <v>34</v>
      </c>
      <c r="S18" s="37">
        <v>39</v>
      </c>
      <c r="T18" s="37">
        <v>42</v>
      </c>
      <c r="U18" s="38">
        <v>45</v>
      </c>
      <c r="V18" s="195">
        <v>0</v>
      </c>
      <c r="W18" s="37">
        <v>0</v>
      </c>
      <c r="X18" s="37">
        <v>0</v>
      </c>
      <c r="Y18" s="37">
        <v>0</v>
      </c>
      <c r="Z18" s="37">
        <v>0</v>
      </c>
      <c r="AA18" s="37"/>
      <c r="AB18" s="37">
        <v>1</v>
      </c>
      <c r="AC18" s="37">
        <v>0</v>
      </c>
      <c r="AD18" s="37">
        <v>0</v>
      </c>
      <c r="AE18" s="38">
        <v>0</v>
      </c>
      <c r="AF18" s="195">
        <v>0</v>
      </c>
      <c r="AG18" s="37">
        <v>0</v>
      </c>
      <c r="AH18" s="38">
        <v>0</v>
      </c>
      <c r="AI18" s="195">
        <v>9</v>
      </c>
      <c r="AJ18" s="37">
        <v>0</v>
      </c>
      <c r="AK18" s="38">
        <v>13</v>
      </c>
      <c r="AL18" s="248" t="s">
        <v>282</v>
      </c>
      <c r="AM18" s="39" t="s">
        <v>270</v>
      </c>
      <c r="AN18" s="39" t="s">
        <v>278</v>
      </c>
      <c r="AO18" s="39" t="s">
        <v>314</v>
      </c>
      <c r="AP18" s="39" t="s">
        <v>314</v>
      </c>
      <c r="AQ18" s="39"/>
      <c r="AR18" s="37" t="s">
        <v>314</v>
      </c>
      <c r="AS18" s="37" t="s">
        <v>329</v>
      </c>
      <c r="AT18" s="39">
        <v>39.299999999999997</v>
      </c>
      <c r="AU18" s="587">
        <v>55.78</v>
      </c>
      <c r="AV18" s="252">
        <v>17112.879266481126</v>
      </c>
      <c r="AW18" s="226">
        <v>17740.365734970204</v>
      </c>
      <c r="AX18" s="226">
        <v>22721.839943995765</v>
      </c>
      <c r="AY18" s="226">
        <v>31643.246196663651</v>
      </c>
      <c r="AZ18" s="226">
        <v>43320.755146527343</v>
      </c>
      <c r="BA18" s="226"/>
      <c r="BB18" s="226">
        <v>46317.323179720093</v>
      </c>
      <c r="BC18" s="226">
        <v>47120.790433748247</v>
      </c>
      <c r="BD18" s="226">
        <v>54380</v>
      </c>
      <c r="BE18" s="567">
        <v>56153.91</v>
      </c>
      <c r="BF18" s="252">
        <v>0</v>
      </c>
      <c r="BG18" s="226">
        <v>3710.8496821304375</v>
      </c>
      <c r="BH18" s="226">
        <v>5337.1921616837699</v>
      </c>
      <c r="BI18" s="226">
        <v>6419.9976095753582</v>
      </c>
      <c r="BJ18" s="226">
        <v>5496.5538044746472</v>
      </c>
      <c r="BK18" s="226"/>
      <c r="BL18" s="226">
        <v>16222.161513024968</v>
      </c>
      <c r="BM18" s="226">
        <v>17429.197898702911</v>
      </c>
      <c r="BN18" s="226">
        <v>5450</v>
      </c>
      <c r="BO18" s="567">
        <v>1840.95</v>
      </c>
      <c r="BP18" s="252">
        <v>17429.197898702911</v>
      </c>
      <c r="BQ18" s="226">
        <v>21115</v>
      </c>
      <c r="BR18" s="567">
        <v>23923.61</v>
      </c>
      <c r="BS18" s="658">
        <f t="shared" si="8"/>
        <v>0.13301491830452289</v>
      </c>
      <c r="BT18" s="263">
        <f t="shared" si="27"/>
        <v>0</v>
      </c>
      <c r="BU18" s="41">
        <f t="shared" si="27"/>
        <v>0.20917548925248639</v>
      </c>
      <c r="BV18" s="41">
        <f t="shared" si="27"/>
        <v>0.23489260442106583</v>
      </c>
      <c r="BW18" s="41">
        <f t="shared" si="27"/>
        <v>0.20288682045055983</v>
      </c>
      <c r="BX18" s="41">
        <f t="shared" si="27"/>
        <v>0.12688037837482755</v>
      </c>
      <c r="BY18" s="41"/>
      <c r="BZ18" s="41">
        <f>BL18/BB18</f>
        <v>0.35023961661341851</v>
      </c>
      <c r="CA18" s="41">
        <f>BM18/BC18</f>
        <v>0.36988339410834659</v>
      </c>
      <c r="CB18" s="41">
        <f>BN18/BD18</f>
        <v>0.10022066936373666</v>
      </c>
      <c r="CC18" s="42">
        <f t="shared" si="0"/>
        <v>3.2784003820927159E-2</v>
      </c>
      <c r="CD18" s="195"/>
      <c r="CE18" s="43">
        <f t="shared" si="29"/>
        <v>20.917548925248639</v>
      </c>
      <c r="CF18" s="43">
        <f t="shared" si="29"/>
        <v>2.5717115168579441</v>
      </c>
      <c r="CG18" s="43">
        <f t="shared" si="29"/>
        <v>-3.2005783970505992</v>
      </c>
      <c r="CH18" s="43">
        <f t="shared" si="29"/>
        <v>-7.6006442075732288</v>
      </c>
      <c r="CI18" s="43"/>
      <c r="CJ18" s="43"/>
      <c r="CK18" s="43">
        <f>(CA18-BZ18)*100</f>
        <v>1.9643777494928072</v>
      </c>
      <c r="CL18" s="43">
        <f t="shared" si="25"/>
        <v>-26.966272474460993</v>
      </c>
      <c r="CM18" s="562">
        <f t="shared" si="1"/>
        <v>-6.7436665542809502</v>
      </c>
      <c r="CN18" s="263">
        <f t="shared" si="28"/>
        <v>0</v>
      </c>
      <c r="CO18" s="41">
        <f t="shared" si="28"/>
        <v>0</v>
      </c>
      <c r="CP18" s="41">
        <f t="shared" si="28"/>
        <v>0</v>
      </c>
      <c r="CQ18" s="41"/>
      <c r="CR18" s="41">
        <f>AB18/R18</f>
        <v>2.9411764705882353E-2</v>
      </c>
      <c r="CS18" s="41">
        <f>AC18/S18</f>
        <v>0</v>
      </c>
      <c r="CT18" s="41">
        <f t="shared" si="20"/>
        <v>0</v>
      </c>
      <c r="CU18" s="42">
        <f t="shared" si="3"/>
        <v>0</v>
      </c>
      <c r="CV18" s="263">
        <f>AF18/S18</f>
        <v>0</v>
      </c>
      <c r="CW18" s="41">
        <f>AG18/T18</f>
        <v>0</v>
      </c>
      <c r="CX18" s="42">
        <f t="shared" si="4"/>
        <v>0</v>
      </c>
      <c r="CY18" s="263">
        <f t="shared" si="30"/>
        <v>0.23076923076923078</v>
      </c>
      <c r="CZ18" s="41">
        <f>AJ18/T18</f>
        <v>0</v>
      </c>
      <c r="DA18" s="42">
        <f t="shared" si="5"/>
        <v>0.28888888888888886</v>
      </c>
      <c r="DB18" s="263">
        <f>(AC18+AF18+AI18)/S18</f>
        <v>0.23076923076923078</v>
      </c>
      <c r="DC18" s="41">
        <f>(AD18+AG18+AJ18)/T18</f>
        <v>0</v>
      </c>
      <c r="DD18" s="42">
        <f t="shared" si="6"/>
        <v>0.28888888888888886</v>
      </c>
      <c r="DE18" s="668">
        <f t="shared" si="11"/>
        <v>0.41933842239185765</v>
      </c>
      <c r="DF18" s="549">
        <f t="shared" si="12"/>
        <v>7.1428571428571425E-2</v>
      </c>
      <c r="DG18" s="263"/>
      <c r="DH18" s="42"/>
      <c r="DI18" s="263" t="s">
        <v>192</v>
      </c>
      <c r="DJ18" s="175"/>
      <c r="DK18" s="195" t="s">
        <v>192</v>
      </c>
      <c r="DL18" s="37"/>
      <c r="DM18" s="195"/>
      <c r="DN18" s="38" t="s">
        <v>192</v>
      </c>
      <c r="DO18" s="195"/>
      <c r="DP18" s="37" t="s">
        <v>192</v>
      </c>
      <c r="DQ18" s="195"/>
      <c r="DR18" s="38" t="s">
        <v>192</v>
      </c>
      <c r="DS18" s="195" t="s">
        <v>192</v>
      </c>
      <c r="DT18" s="37"/>
      <c r="DU18" s="195"/>
      <c r="DV18" s="38" t="s">
        <v>192</v>
      </c>
    </row>
    <row r="19" spans="1:126" x14ac:dyDescent="0.25">
      <c r="A19" s="10">
        <v>28</v>
      </c>
      <c r="B19" s="35" t="s">
        <v>212</v>
      </c>
      <c r="C19" s="37"/>
      <c r="D19" s="37"/>
      <c r="E19" s="37"/>
      <c r="F19" s="37">
        <v>5</v>
      </c>
      <c r="G19" s="37">
        <v>6</v>
      </c>
      <c r="H19" s="37">
        <v>8</v>
      </c>
      <c r="I19" s="37">
        <v>4</v>
      </c>
      <c r="J19" s="38">
        <v>8</v>
      </c>
      <c r="K19" s="195">
        <v>1</v>
      </c>
      <c r="L19" s="37">
        <v>0</v>
      </c>
      <c r="M19" s="38">
        <v>1</v>
      </c>
      <c r="N19" s="195"/>
      <c r="O19" s="37"/>
      <c r="P19" s="37"/>
      <c r="Q19" s="37">
        <v>11</v>
      </c>
      <c r="R19" s="37">
        <v>90</v>
      </c>
      <c r="S19" s="37">
        <v>63</v>
      </c>
      <c r="T19" s="37">
        <v>108</v>
      </c>
      <c r="U19" s="38">
        <v>44</v>
      </c>
      <c r="V19" s="195"/>
      <c r="W19" s="37"/>
      <c r="X19" s="37"/>
      <c r="Y19" s="37"/>
      <c r="Z19" s="37"/>
      <c r="AA19" s="37">
        <v>0</v>
      </c>
      <c r="AB19" s="37">
        <v>3</v>
      </c>
      <c r="AC19" s="37">
        <v>4</v>
      </c>
      <c r="AD19" s="37">
        <v>2</v>
      </c>
      <c r="AE19" s="38">
        <v>0</v>
      </c>
      <c r="AF19" s="195">
        <v>8</v>
      </c>
      <c r="AG19" s="37">
        <v>0</v>
      </c>
      <c r="AH19" s="38">
        <v>43</v>
      </c>
      <c r="AI19" s="195">
        <v>13</v>
      </c>
      <c r="AJ19" s="37">
        <v>10</v>
      </c>
      <c r="AK19" s="38">
        <v>5</v>
      </c>
      <c r="AL19" s="248"/>
      <c r="AM19" s="37"/>
      <c r="AN19" s="39"/>
      <c r="AO19" s="39"/>
      <c r="AP19" s="39"/>
      <c r="AQ19" s="39">
        <v>68.15555972931287</v>
      </c>
      <c r="AR19" s="39">
        <v>67.088405871338239</v>
      </c>
      <c r="AS19" s="39">
        <v>68.255160756057165</v>
      </c>
      <c r="AT19" s="39">
        <v>65.790000000000006</v>
      </c>
      <c r="AU19" s="587">
        <v>64.209999999999994</v>
      </c>
      <c r="AV19" s="252"/>
      <c r="AW19" s="226"/>
      <c r="AX19" s="226"/>
      <c r="AY19" s="226"/>
      <c r="AZ19" s="226"/>
      <c r="BA19" s="226">
        <v>6738.7208951571138</v>
      </c>
      <c r="BB19" s="226">
        <v>51886.443446537014</v>
      </c>
      <c r="BC19" s="226">
        <v>69046.988918674338</v>
      </c>
      <c r="BD19" s="226">
        <v>40825</v>
      </c>
      <c r="BE19" s="567">
        <v>59741.61</v>
      </c>
      <c r="BF19" s="252"/>
      <c r="BG19" s="226"/>
      <c r="BH19" s="226"/>
      <c r="BI19" s="226"/>
      <c r="BJ19" s="226"/>
      <c r="BK19" s="226">
        <v>2462.99110420544</v>
      </c>
      <c r="BL19" s="226">
        <v>14651.311034086317</v>
      </c>
      <c r="BM19" s="226">
        <v>2725.9805009647071</v>
      </c>
      <c r="BN19" s="226">
        <v>9177</v>
      </c>
      <c r="BO19" s="567">
        <v>0</v>
      </c>
      <c r="BP19" s="252">
        <v>18951.684964798151</v>
      </c>
      <c r="BQ19" s="226">
        <v>13583</v>
      </c>
      <c r="BR19" s="567">
        <v>17516.97</v>
      </c>
      <c r="BS19" s="658">
        <f t="shared" si="8"/>
        <v>0.28962453066332927</v>
      </c>
      <c r="BT19" s="263"/>
      <c r="BU19" s="41"/>
      <c r="BV19" s="41"/>
      <c r="BW19" s="41"/>
      <c r="BX19" s="41"/>
      <c r="BY19" s="41">
        <v>0.3654983108108108</v>
      </c>
      <c r="BZ19" s="41">
        <v>0.28237262107168321</v>
      </c>
      <c r="CA19" s="41">
        <v>3.9480077895582825E-2</v>
      </c>
      <c r="CB19" s="41">
        <v>0.2247887323943662</v>
      </c>
      <c r="CC19" s="42">
        <f t="shared" si="0"/>
        <v>0</v>
      </c>
      <c r="CD19" s="195" t="s">
        <v>107</v>
      </c>
      <c r="CE19" s="43"/>
      <c r="CF19" s="43"/>
      <c r="CG19" s="43"/>
      <c r="CH19" s="43"/>
      <c r="CI19" s="43"/>
      <c r="CJ19" s="43">
        <v>-8.3125689739127591</v>
      </c>
      <c r="CK19" s="43">
        <v>-24.289254317610038</v>
      </c>
      <c r="CL19" s="43">
        <v>18.530865449878338</v>
      </c>
      <c r="CM19" s="562">
        <f t="shared" si="1"/>
        <v>-22.47887323943662</v>
      </c>
      <c r="CN19" s="263"/>
      <c r="CO19" s="41"/>
      <c r="CP19" s="41"/>
      <c r="CQ19" s="41">
        <v>0</v>
      </c>
      <c r="CR19" s="41"/>
      <c r="CS19" s="41">
        <v>6.3492063492063489E-2</v>
      </c>
      <c r="CT19" s="41">
        <v>1.8518518518518517E-2</v>
      </c>
      <c r="CU19" s="42">
        <f t="shared" si="3"/>
        <v>0</v>
      </c>
      <c r="CV19" s="263">
        <v>0.12698412698412698</v>
      </c>
      <c r="CW19" s="41">
        <v>0</v>
      </c>
      <c r="CX19" s="42">
        <f t="shared" si="4"/>
        <v>0.97727272727272729</v>
      </c>
      <c r="CY19" s="263">
        <v>0.20634920634920634</v>
      </c>
      <c r="CZ19" s="41">
        <v>9.2592592592592587E-2</v>
      </c>
      <c r="DA19" s="42">
        <f t="shared" si="5"/>
        <v>0.11363636363636363</v>
      </c>
      <c r="DB19" s="263">
        <v>0.3968253968253968</v>
      </c>
      <c r="DC19" s="41">
        <v>0.1111111111111111</v>
      </c>
      <c r="DD19" s="42">
        <f t="shared" si="6"/>
        <v>1.0909090909090908</v>
      </c>
      <c r="DE19" s="668">
        <f t="shared" si="11"/>
        <v>-2.4015807873537201E-2</v>
      </c>
      <c r="DF19" s="549">
        <f t="shared" si="12"/>
        <v>-0.59259259259259256</v>
      </c>
      <c r="DG19" s="263"/>
      <c r="DH19" s="42" t="s">
        <v>192</v>
      </c>
      <c r="DI19" s="263" t="s">
        <v>192</v>
      </c>
      <c r="DJ19" s="173"/>
      <c r="DK19" s="189" t="s">
        <v>192</v>
      </c>
      <c r="DL19" s="94"/>
      <c r="DM19" s="189"/>
      <c r="DN19" s="173" t="s">
        <v>192</v>
      </c>
      <c r="DO19" s="189"/>
      <c r="DP19" s="94" t="s">
        <v>192</v>
      </c>
      <c r="DQ19" s="189"/>
      <c r="DR19" s="173" t="s">
        <v>192</v>
      </c>
      <c r="DS19" s="189"/>
      <c r="DT19" s="94" t="s">
        <v>192</v>
      </c>
      <c r="DU19" s="189"/>
      <c r="DV19" s="173" t="s">
        <v>192</v>
      </c>
    </row>
    <row r="20" spans="1:126" x14ac:dyDescent="0.25">
      <c r="A20" s="10">
        <v>29</v>
      </c>
      <c r="B20" s="35" t="s">
        <v>137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/>
      <c r="J20" s="38">
        <v>0</v>
      </c>
      <c r="K20" s="195">
        <v>11</v>
      </c>
      <c r="L20" s="37"/>
      <c r="M20" s="38">
        <v>10</v>
      </c>
      <c r="N20" s="195">
        <v>28</v>
      </c>
      <c r="O20" s="37">
        <v>23</v>
      </c>
      <c r="P20" s="37">
        <v>16</v>
      </c>
      <c r="Q20" s="37">
        <v>19</v>
      </c>
      <c r="R20" s="37">
        <v>15</v>
      </c>
      <c r="S20" s="37">
        <v>19</v>
      </c>
      <c r="T20" s="37"/>
      <c r="U20" s="38">
        <v>12</v>
      </c>
      <c r="V20" s="195">
        <v>2</v>
      </c>
      <c r="W20" s="37">
        <v>0</v>
      </c>
      <c r="X20" s="37">
        <v>2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/>
      <c r="AE20" s="38">
        <v>0</v>
      </c>
      <c r="AF20" s="195">
        <v>0</v>
      </c>
      <c r="AG20" s="37"/>
      <c r="AH20" s="38">
        <v>3</v>
      </c>
      <c r="AI20" s="195">
        <v>0</v>
      </c>
      <c r="AJ20" s="37"/>
      <c r="AK20" s="38">
        <v>5</v>
      </c>
      <c r="AL20" s="248">
        <v>41.163681481607959</v>
      </c>
      <c r="AM20" s="39">
        <v>41.163681481607959</v>
      </c>
      <c r="AN20" s="39">
        <v>46.243333845567186</v>
      </c>
      <c r="AO20" s="39">
        <v>43.326446633769869</v>
      </c>
      <c r="AP20" s="39">
        <v>43.326446633769869</v>
      </c>
      <c r="AQ20" s="39">
        <v>43.326446633769869</v>
      </c>
      <c r="AR20" s="39">
        <v>43.326446633769869</v>
      </c>
      <c r="AS20" s="39">
        <v>67.942128957717941</v>
      </c>
      <c r="AT20" s="37"/>
      <c r="AU20" s="38">
        <v>64.52</v>
      </c>
      <c r="AV20" s="252">
        <v>41059.811839431764</v>
      </c>
      <c r="AW20" s="226">
        <v>46428.307180949458</v>
      </c>
      <c r="AX20" s="226">
        <v>65470.600622648708</v>
      </c>
      <c r="AY20" s="226">
        <v>90335.285513457522</v>
      </c>
      <c r="AZ20" s="226">
        <v>58889.818498471839</v>
      </c>
      <c r="BA20" s="226">
        <v>80812.232144381662</v>
      </c>
      <c r="BB20" s="226">
        <v>148835.05216248057</v>
      </c>
      <c r="BC20" s="226">
        <v>147031.53368506726</v>
      </c>
      <c r="BD20" s="226"/>
      <c r="BE20" s="567">
        <v>127012.6</v>
      </c>
      <c r="BF20" s="252">
        <v>5801.0483719500744</v>
      </c>
      <c r="BG20" s="226">
        <v>826.68852197767796</v>
      </c>
      <c r="BH20" s="226">
        <v>3281.1423953193212</v>
      </c>
      <c r="BI20" s="226">
        <v>1872.4993027928128</v>
      </c>
      <c r="BJ20" s="226">
        <v>3157.3525477942644</v>
      </c>
      <c r="BK20" s="226">
        <v>7636.45340663969</v>
      </c>
      <c r="BL20" s="226">
        <v>2923.8165975150964</v>
      </c>
      <c r="BM20" s="226">
        <v>6921.7733535950274</v>
      </c>
      <c r="BN20" s="226"/>
      <c r="BO20" s="567">
        <v>3870.43</v>
      </c>
      <c r="BP20" s="252">
        <v>7702.5031160892659</v>
      </c>
      <c r="BQ20" s="226"/>
      <c r="BR20" s="567">
        <v>8922.6200000000008</v>
      </c>
      <c r="BS20" s="658"/>
      <c r="BT20" s="263">
        <v>0.14128287763800809</v>
      </c>
      <c r="BU20" s="41">
        <v>1.7805700275819795E-2</v>
      </c>
      <c r="BV20" s="41">
        <v>5.0116271488492382E-2</v>
      </c>
      <c r="BW20" s="41">
        <v>2.0728326612903226E-2</v>
      </c>
      <c r="BX20" s="41">
        <v>5.3614574272736061E-2</v>
      </c>
      <c r="BY20" s="41">
        <v>9.4496256371141479E-2</v>
      </c>
      <c r="BZ20" s="41">
        <v>1.9644677480431277E-2</v>
      </c>
      <c r="CA20" s="41">
        <v>4.7076794889598657E-2</v>
      </c>
      <c r="CB20" s="41"/>
      <c r="CC20" s="42">
        <f t="shared" si="0"/>
        <v>3.0472803485638428E-2</v>
      </c>
      <c r="CD20" s="195"/>
      <c r="CE20" s="43">
        <v>-12.347717736218829</v>
      </c>
      <c r="CF20" s="43">
        <v>3.2310571212672583</v>
      </c>
      <c r="CG20" s="43">
        <v>-2.9387944875589156</v>
      </c>
      <c r="CH20" s="43">
        <v>3.2886247659832835</v>
      </c>
      <c r="CI20" s="43">
        <v>4.0881682098405419</v>
      </c>
      <c r="CJ20" s="43">
        <v>-7.4851578890710204</v>
      </c>
      <c r="CK20" s="43">
        <v>2.7432117409167378</v>
      </c>
      <c r="CL20" s="43"/>
      <c r="CM20" s="562">
        <f t="shared" si="1"/>
        <v>3.0472803485638429</v>
      </c>
      <c r="CN20" s="263">
        <v>7.1428571428571425E-2</v>
      </c>
      <c r="CO20" s="41">
        <v>0</v>
      </c>
      <c r="CP20" s="41">
        <v>0</v>
      </c>
      <c r="CQ20" s="41">
        <v>0</v>
      </c>
      <c r="CR20" s="41">
        <v>0</v>
      </c>
      <c r="CS20" s="41">
        <v>0</v>
      </c>
      <c r="CT20" s="41"/>
      <c r="CU20" s="42">
        <f t="shared" si="3"/>
        <v>0</v>
      </c>
      <c r="CV20" s="263">
        <v>0</v>
      </c>
      <c r="CW20" s="41"/>
      <c r="CX20" s="42">
        <f t="shared" si="4"/>
        <v>0.25</v>
      </c>
      <c r="CY20" s="263">
        <v>0</v>
      </c>
      <c r="CZ20" s="41"/>
      <c r="DA20" s="42">
        <f t="shared" si="5"/>
        <v>0.41666666666666669</v>
      </c>
      <c r="DB20" s="263">
        <v>0</v>
      </c>
      <c r="DC20" s="41"/>
      <c r="DD20" s="42">
        <f t="shared" si="6"/>
        <v>0.66666666666666663</v>
      </c>
      <c r="DE20" s="668"/>
      <c r="DF20" s="549"/>
      <c r="DG20" s="263" t="s">
        <v>192</v>
      </c>
      <c r="DH20" s="42"/>
      <c r="DI20" s="263" t="s">
        <v>192</v>
      </c>
      <c r="DJ20" s="173"/>
      <c r="DK20" s="189" t="s">
        <v>192</v>
      </c>
      <c r="DL20" s="94"/>
      <c r="DM20" s="189"/>
      <c r="DN20" s="173" t="s">
        <v>192</v>
      </c>
      <c r="DO20" s="189"/>
      <c r="DP20" s="94"/>
      <c r="DQ20" s="189"/>
      <c r="DR20" s="173"/>
      <c r="DS20" s="189"/>
      <c r="DT20" s="94" t="s">
        <v>192</v>
      </c>
      <c r="DU20" s="189"/>
      <c r="DV20" s="173" t="s">
        <v>192</v>
      </c>
    </row>
    <row r="21" spans="1:126" x14ac:dyDescent="0.25">
      <c r="A21" s="10">
        <v>29</v>
      </c>
      <c r="B21" s="35" t="s">
        <v>145</v>
      </c>
      <c r="C21" s="37"/>
      <c r="D21" s="37"/>
      <c r="E21" s="37"/>
      <c r="F21" s="37">
        <v>5</v>
      </c>
      <c r="G21" s="37">
        <v>5</v>
      </c>
      <c r="H21" s="37"/>
      <c r="I21" s="37"/>
      <c r="J21" s="38"/>
      <c r="K21" s="195"/>
      <c r="L21" s="37"/>
      <c r="M21" s="38"/>
      <c r="N21" s="195"/>
      <c r="O21" s="37"/>
      <c r="P21" s="37"/>
      <c r="Q21" s="37">
        <v>25</v>
      </c>
      <c r="R21" s="37">
        <v>32</v>
      </c>
      <c r="S21" s="37"/>
      <c r="T21" s="37"/>
      <c r="U21" s="38"/>
      <c r="V21" s="195"/>
      <c r="W21" s="37"/>
      <c r="X21" s="37"/>
      <c r="Y21" s="37"/>
      <c r="Z21" s="37"/>
      <c r="AA21" s="37">
        <v>8</v>
      </c>
      <c r="AB21" s="37">
        <v>0</v>
      </c>
      <c r="AC21" s="37"/>
      <c r="AD21" s="37"/>
      <c r="AE21" s="38"/>
      <c r="AF21" s="195"/>
      <c r="AG21" s="37"/>
      <c r="AH21" s="38"/>
      <c r="AI21" s="195"/>
      <c r="AJ21" s="37"/>
      <c r="AK21" s="38"/>
      <c r="AL21" s="248"/>
      <c r="AM21" s="39"/>
      <c r="AN21" s="39"/>
      <c r="AO21" s="39"/>
      <c r="AP21" s="39"/>
      <c r="AQ21" s="39">
        <v>51.394129800058053</v>
      </c>
      <c r="AR21" s="39">
        <v>53.073118536604795</v>
      </c>
      <c r="AS21" s="39"/>
      <c r="AT21" s="39"/>
      <c r="AU21" s="587"/>
      <c r="AV21" s="252"/>
      <c r="AW21" s="226"/>
      <c r="AX21" s="226"/>
      <c r="AY21" s="226"/>
      <c r="AZ21" s="226"/>
      <c r="BA21" s="226">
        <v>67824.343629233757</v>
      </c>
      <c r="BB21" s="226">
        <v>60450.481215246349</v>
      </c>
      <c r="BC21" s="226"/>
      <c r="BD21" s="226"/>
      <c r="BE21" s="567"/>
      <c r="BF21" s="252"/>
      <c r="BG21" s="226"/>
      <c r="BH21" s="226"/>
      <c r="BI21" s="226"/>
      <c r="BJ21" s="226"/>
      <c r="BK21" s="226">
        <v>22269.38093693263</v>
      </c>
      <c r="BL21" s="226">
        <v>7706.5013858771435</v>
      </c>
      <c r="BM21" s="226"/>
      <c r="BN21" s="226"/>
      <c r="BO21" s="567"/>
      <c r="BP21" s="252"/>
      <c r="BQ21" s="226"/>
      <c r="BR21" s="567"/>
      <c r="BS21" s="658"/>
      <c r="BT21" s="263"/>
      <c r="BU21" s="41"/>
      <c r="BV21" s="41"/>
      <c r="BW21" s="41"/>
      <c r="BX21" s="41"/>
      <c r="BY21" s="41">
        <v>0.32833905564452887</v>
      </c>
      <c r="BZ21" s="41">
        <v>0.12748453330646886</v>
      </c>
      <c r="CA21" s="41"/>
      <c r="CB21" s="41"/>
      <c r="CC21" s="42"/>
      <c r="CD21" s="195"/>
      <c r="CE21" s="43"/>
      <c r="CF21" s="43"/>
      <c r="CG21" s="43"/>
      <c r="CH21" s="43"/>
      <c r="CI21" s="43"/>
      <c r="CJ21" s="43">
        <v>-20.085452233806002</v>
      </c>
      <c r="CK21" s="43"/>
      <c r="CL21" s="43"/>
      <c r="CM21" s="562">
        <f t="shared" si="1"/>
        <v>0</v>
      </c>
      <c r="CN21" s="263"/>
      <c r="CO21" s="41"/>
      <c r="CP21" s="41"/>
      <c r="CQ21" s="41">
        <v>0.32</v>
      </c>
      <c r="CR21" s="41">
        <v>0</v>
      </c>
      <c r="CS21" s="41"/>
      <c r="CT21" s="41"/>
      <c r="CU21" s="42"/>
      <c r="CV21" s="263"/>
      <c r="CW21" s="41"/>
      <c r="CX21" s="42"/>
      <c r="CY21" s="263"/>
      <c r="CZ21" s="41"/>
      <c r="DA21" s="42"/>
      <c r="DB21" s="263"/>
      <c r="DC21" s="41"/>
      <c r="DD21" s="42"/>
      <c r="DE21" s="668"/>
      <c r="DF21" s="549"/>
      <c r="DG21" s="263"/>
      <c r="DH21" s="42" t="s">
        <v>192</v>
      </c>
      <c r="DI21" s="263"/>
      <c r="DJ21" s="173" t="s">
        <v>192</v>
      </c>
      <c r="DK21" s="189"/>
      <c r="DL21" s="94"/>
      <c r="DM21" s="189"/>
      <c r="DN21" s="173"/>
      <c r="DO21" s="189"/>
      <c r="DP21" s="94"/>
      <c r="DQ21" s="189"/>
      <c r="DR21" s="173"/>
      <c r="DS21" s="189"/>
      <c r="DT21" s="94"/>
      <c r="DU21" s="189"/>
      <c r="DV21" s="173"/>
    </row>
    <row r="22" spans="1:126" x14ac:dyDescent="0.25">
      <c r="A22" s="10">
        <v>30</v>
      </c>
      <c r="B22" s="35" t="s">
        <v>16</v>
      </c>
      <c r="C22" s="37"/>
      <c r="D22" s="37"/>
      <c r="E22" s="37"/>
      <c r="F22" s="37">
        <v>0</v>
      </c>
      <c r="G22" s="37"/>
      <c r="H22" s="37"/>
      <c r="I22" s="37"/>
      <c r="J22" s="38">
        <v>0</v>
      </c>
      <c r="K22" s="195"/>
      <c r="L22" s="37"/>
      <c r="M22" s="38">
        <v>8</v>
      </c>
      <c r="N22" s="195"/>
      <c r="O22" s="37"/>
      <c r="P22" s="37"/>
      <c r="Q22" s="37">
        <v>40</v>
      </c>
      <c r="R22" s="37"/>
      <c r="S22" s="37"/>
      <c r="T22" s="37"/>
      <c r="U22" s="38">
        <v>54</v>
      </c>
      <c r="V22" s="195"/>
      <c r="W22" s="37"/>
      <c r="X22" s="37"/>
      <c r="Y22" s="37"/>
      <c r="Z22" s="37"/>
      <c r="AA22" s="37">
        <v>38</v>
      </c>
      <c r="AB22" s="37"/>
      <c r="AC22" s="37"/>
      <c r="AD22" s="37"/>
      <c r="AE22" s="38">
        <v>2</v>
      </c>
      <c r="AF22" s="195"/>
      <c r="AG22" s="37"/>
      <c r="AH22" s="38">
        <v>5</v>
      </c>
      <c r="AI22" s="195"/>
      <c r="AJ22" s="37"/>
      <c r="AK22" s="38">
        <v>2</v>
      </c>
      <c r="AL22" s="248"/>
      <c r="AM22" s="39"/>
      <c r="AN22" s="39"/>
      <c r="AO22" s="39"/>
      <c r="AP22" s="39"/>
      <c r="AQ22" s="39">
        <v>60.358222207044925</v>
      </c>
      <c r="AR22" s="39"/>
      <c r="AS22" s="39"/>
      <c r="AT22" s="39"/>
      <c r="AU22" s="587">
        <v>76</v>
      </c>
      <c r="AV22" s="252"/>
      <c r="AW22" s="226"/>
      <c r="AX22" s="226"/>
      <c r="AY22" s="226"/>
      <c r="AZ22" s="226"/>
      <c r="BA22" s="226">
        <v>69707.912874713293</v>
      </c>
      <c r="BB22" s="226"/>
      <c r="BC22" s="226"/>
      <c r="BD22" s="226"/>
      <c r="BE22" s="567">
        <v>72518.25</v>
      </c>
      <c r="BF22" s="252"/>
      <c r="BG22" s="226"/>
      <c r="BH22" s="226"/>
      <c r="BI22" s="226"/>
      <c r="BJ22" s="226"/>
      <c r="BK22" s="226">
        <v>18993.915800137733</v>
      </c>
      <c r="BL22" s="226"/>
      <c r="BM22" s="226"/>
      <c r="BN22" s="226"/>
      <c r="BO22" s="567">
        <v>14852.58</v>
      </c>
      <c r="BP22" s="252"/>
      <c r="BQ22" s="226"/>
      <c r="BR22" s="567">
        <v>26238.26</v>
      </c>
      <c r="BS22" s="658"/>
      <c r="BT22" s="263"/>
      <c r="BU22" s="41"/>
      <c r="BV22" s="41"/>
      <c r="BW22" s="41"/>
      <c r="BX22" s="41"/>
      <c r="BY22" s="41">
        <v>0.2724786185217693</v>
      </c>
      <c r="BZ22" s="41"/>
      <c r="CA22" s="41"/>
      <c r="CB22" s="41"/>
      <c r="CC22" s="42">
        <f t="shared" si="0"/>
        <v>0.20481161638622003</v>
      </c>
      <c r="CD22" s="195" t="s">
        <v>107</v>
      </c>
      <c r="CE22" s="43"/>
      <c r="CF22" s="43"/>
      <c r="CG22" s="43"/>
      <c r="CH22" s="43"/>
      <c r="CI22" s="43"/>
      <c r="CJ22" s="43"/>
      <c r="CK22" s="43"/>
      <c r="CL22" s="43"/>
      <c r="CM22" s="562">
        <f t="shared" si="1"/>
        <v>20.481161638622002</v>
      </c>
      <c r="CN22" s="263"/>
      <c r="CO22" s="41"/>
      <c r="CP22" s="41"/>
      <c r="CQ22" s="41">
        <v>0.95</v>
      </c>
      <c r="CR22" s="41"/>
      <c r="CS22" s="41"/>
      <c r="CT22" s="41"/>
      <c r="CU22" s="42">
        <f t="shared" si="3"/>
        <v>3.7037037037037035E-2</v>
      </c>
      <c r="CV22" s="263"/>
      <c r="CW22" s="41"/>
      <c r="CX22" s="42">
        <f t="shared" si="4"/>
        <v>9.2592592592592587E-2</v>
      </c>
      <c r="CY22" s="263"/>
      <c r="CZ22" s="41"/>
      <c r="DA22" s="42">
        <f t="shared" si="5"/>
        <v>3.7037037037037035E-2</v>
      </c>
      <c r="DB22" s="263"/>
      <c r="DC22" s="41"/>
      <c r="DD22" s="42">
        <f t="shared" si="6"/>
        <v>0.16666666666666666</v>
      </c>
      <c r="DE22" s="668"/>
      <c r="DF22" s="549"/>
      <c r="DG22" s="263"/>
      <c r="DH22" s="42" t="s">
        <v>192</v>
      </c>
      <c r="DI22" s="263"/>
      <c r="DJ22" s="173"/>
      <c r="DK22" s="189"/>
      <c r="DL22" s="94"/>
      <c r="DM22" s="189"/>
      <c r="DN22" s="173"/>
      <c r="DO22" s="189"/>
      <c r="DP22" s="94"/>
      <c r="DQ22" s="189"/>
      <c r="DR22" s="173"/>
      <c r="DS22" s="189"/>
      <c r="DT22" s="94"/>
      <c r="DU22" s="189"/>
      <c r="DV22" s="173"/>
    </row>
    <row r="23" spans="1:126" x14ac:dyDescent="0.25">
      <c r="A23" s="10">
        <v>31</v>
      </c>
      <c r="B23" s="35" t="s">
        <v>17</v>
      </c>
      <c r="C23" s="37"/>
      <c r="D23" s="37"/>
      <c r="E23" s="37"/>
      <c r="F23" s="37">
        <v>0</v>
      </c>
      <c r="G23" s="37"/>
      <c r="H23" s="37"/>
      <c r="I23" s="37">
        <v>0</v>
      </c>
      <c r="J23" s="38">
        <v>0</v>
      </c>
      <c r="K23" s="195"/>
      <c r="L23" s="37">
        <v>13</v>
      </c>
      <c r="M23" s="38">
        <v>13</v>
      </c>
      <c r="N23" s="195"/>
      <c r="O23" s="37"/>
      <c r="P23" s="37"/>
      <c r="Q23" s="37">
        <v>30</v>
      </c>
      <c r="R23" s="37"/>
      <c r="S23" s="37"/>
      <c r="T23" s="37">
        <v>25</v>
      </c>
      <c r="U23" s="38">
        <v>23</v>
      </c>
      <c r="V23" s="195"/>
      <c r="W23" s="37"/>
      <c r="X23" s="37"/>
      <c r="Y23" s="37"/>
      <c r="Z23" s="37"/>
      <c r="AA23" s="37">
        <v>0</v>
      </c>
      <c r="AB23" s="37"/>
      <c r="AC23" s="37"/>
      <c r="AD23" s="37">
        <v>0</v>
      </c>
      <c r="AE23" s="38">
        <v>0</v>
      </c>
      <c r="AF23" s="195"/>
      <c r="AG23" s="37">
        <v>5</v>
      </c>
      <c r="AH23" s="38">
        <v>0</v>
      </c>
      <c r="AI23" s="195"/>
      <c r="AJ23" s="37">
        <v>3</v>
      </c>
      <c r="AK23" s="38">
        <v>3</v>
      </c>
      <c r="AL23" s="248"/>
      <c r="AM23" s="39"/>
      <c r="AN23" s="39"/>
      <c r="AO23" s="39"/>
      <c r="AP23" s="39"/>
      <c r="AQ23" s="39">
        <v>54.695192400726235</v>
      </c>
      <c r="AR23" s="39"/>
      <c r="AS23" s="39"/>
      <c r="AT23" s="39">
        <v>73.97</v>
      </c>
      <c r="AU23" s="587">
        <v>72.94</v>
      </c>
      <c r="AV23" s="252"/>
      <c r="AW23" s="226"/>
      <c r="AX23" s="226"/>
      <c r="AY23" s="226"/>
      <c r="AZ23" s="226"/>
      <c r="BA23" s="226">
        <v>77390.211211091577</v>
      </c>
      <c r="BB23" s="226"/>
      <c r="BC23" s="226"/>
      <c r="BD23" s="226">
        <v>67167</v>
      </c>
      <c r="BE23" s="567">
        <v>69863.11</v>
      </c>
      <c r="BF23" s="252"/>
      <c r="BG23" s="226"/>
      <c r="BH23" s="226"/>
      <c r="BI23" s="226"/>
      <c r="BJ23" s="226"/>
      <c r="BK23" s="226">
        <v>10031.886557276282</v>
      </c>
      <c r="BL23" s="226"/>
      <c r="BM23" s="226"/>
      <c r="BN23" s="226">
        <v>7646.1</v>
      </c>
      <c r="BO23" s="567">
        <v>7032.6</v>
      </c>
      <c r="BP23" s="252"/>
      <c r="BQ23" s="226">
        <v>3721.3</v>
      </c>
      <c r="BR23" s="567">
        <v>13809.67</v>
      </c>
      <c r="BS23" s="658">
        <f t="shared" si="8"/>
        <v>2.7109800338591348</v>
      </c>
      <c r="BT23" s="263"/>
      <c r="BU23" s="41"/>
      <c r="BV23" s="41"/>
      <c r="BW23" s="41"/>
      <c r="BX23" s="41"/>
      <c r="BY23" s="41">
        <v>0.12962733141938385</v>
      </c>
      <c r="BZ23" s="41"/>
      <c r="CA23" s="41"/>
      <c r="CB23" s="41">
        <v>0.11383715217294207</v>
      </c>
      <c r="CC23" s="42">
        <f t="shared" si="0"/>
        <v>0.10066256712591237</v>
      </c>
      <c r="CD23" s="195" t="s">
        <v>107</v>
      </c>
      <c r="CE23" s="43"/>
      <c r="CF23" s="43"/>
      <c r="CG23" s="43"/>
      <c r="CH23" s="43"/>
      <c r="CI23" s="43"/>
      <c r="CJ23" s="43"/>
      <c r="CK23" s="43"/>
      <c r="CL23" s="43"/>
      <c r="CM23" s="562">
        <f t="shared" si="1"/>
        <v>-1.3174585047029703</v>
      </c>
      <c r="CN23" s="263"/>
      <c r="CO23" s="41"/>
      <c r="CP23" s="41"/>
      <c r="CQ23" s="41">
        <v>0</v>
      </c>
      <c r="CR23" s="41"/>
      <c r="CS23" s="41"/>
      <c r="CT23" s="41">
        <v>0</v>
      </c>
      <c r="CU23" s="42">
        <f t="shared" si="3"/>
        <v>0</v>
      </c>
      <c r="CV23" s="263"/>
      <c r="CW23" s="41">
        <v>0.2</v>
      </c>
      <c r="CX23" s="42">
        <f t="shared" si="4"/>
        <v>0</v>
      </c>
      <c r="CY23" s="263"/>
      <c r="CZ23" s="41">
        <v>0.12</v>
      </c>
      <c r="DA23" s="42">
        <f t="shared" si="5"/>
        <v>0.13043478260869565</v>
      </c>
      <c r="DB23" s="263"/>
      <c r="DC23" s="41">
        <v>0.32</v>
      </c>
      <c r="DD23" s="42">
        <f t="shared" si="6"/>
        <v>0.13043478260869565</v>
      </c>
      <c r="DE23" s="668">
        <f t="shared" si="11"/>
        <v>-1.3924564012437491E-2</v>
      </c>
      <c r="DF23" s="549">
        <f t="shared" si="12"/>
        <v>-0.08</v>
      </c>
      <c r="DG23" s="263"/>
      <c r="DH23" s="42" t="s">
        <v>192</v>
      </c>
      <c r="DI23" s="263"/>
      <c r="DJ23" s="173"/>
      <c r="DK23" s="189"/>
      <c r="DL23" s="94"/>
      <c r="DM23" s="189"/>
      <c r="DN23" s="173"/>
      <c r="DO23" s="189" t="s">
        <v>192</v>
      </c>
      <c r="DP23" s="94"/>
      <c r="DQ23" s="189"/>
      <c r="DR23" s="173" t="s">
        <v>192</v>
      </c>
      <c r="DS23" s="189" t="s">
        <v>192</v>
      </c>
      <c r="DT23" s="94"/>
      <c r="DU23" s="189"/>
      <c r="DV23" s="173" t="s">
        <v>192</v>
      </c>
    </row>
    <row r="24" spans="1:126" x14ac:dyDescent="0.25">
      <c r="A24" s="10">
        <v>33</v>
      </c>
      <c r="B24" s="35" t="s">
        <v>77</v>
      </c>
      <c r="C24" s="37">
        <v>11</v>
      </c>
      <c r="D24" s="37">
        <v>13</v>
      </c>
      <c r="E24" s="37">
        <v>13</v>
      </c>
      <c r="F24" s="37">
        <v>0</v>
      </c>
      <c r="G24" s="37">
        <v>0</v>
      </c>
      <c r="H24" s="37">
        <v>0</v>
      </c>
      <c r="I24" s="37">
        <v>0</v>
      </c>
      <c r="J24" s="38">
        <v>0</v>
      </c>
      <c r="K24" s="195">
        <v>0</v>
      </c>
      <c r="L24" s="37">
        <v>12</v>
      </c>
      <c r="M24" s="38">
        <v>13</v>
      </c>
      <c r="N24" s="195">
        <v>14</v>
      </c>
      <c r="O24" s="37">
        <v>17</v>
      </c>
      <c r="P24" s="37">
        <v>51</v>
      </c>
      <c r="Q24" s="37">
        <v>60</v>
      </c>
      <c r="R24" s="37">
        <v>54</v>
      </c>
      <c r="S24" s="37">
        <v>65</v>
      </c>
      <c r="T24" s="37">
        <v>65</v>
      </c>
      <c r="U24" s="38">
        <v>33</v>
      </c>
      <c r="V24" s="195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3</v>
      </c>
      <c r="AE24" s="38">
        <v>2</v>
      </c>
      <c r="AF24" s="195">
        <v>0</v>
      </c>
      <c r="AG24" s="37">
        <v>3</v>
      </c>
      <c r="AH24" s="38">
        <v>10</v>
      </c>
      <c r="AI24" s="195">
        <v>0</v>
      </c>
      <c r="AJ24" s="37">
        <v>0</v>
      </c>
      <c r="AK24" s="38">
        <v>7</v>
      </c>
      <c r="AL24" s="248" t="s">
        <v>305</v>
      </c>
      <c r="AM24" s="39" t="s">
        <v>263</v>
      </c>
      <c r="AN24" s="39">
        <v>30.36408443890473</v>
      </c>
      <c r="AO24" s="39">
        <v>33.76474806631721</v>
      </c>
      <c r="AP24" s="39">
        <v>35.813683473628494</v>
      </c>
      <c r="AQ24" s="39">
        <v>35.813683473628494</v>
      </c>
      <c r="AR24" s="39">
        <v>35.813683473628494</v>
      </c>
      <c r="AS24" s="39">
        <v>40.110756341739666</v>
      </c>
      <c r="AT24" s="39">
        <v>40.11</v>
      </c>
      <c r="AU24" s="587">
        <v>40.11</v>
      </c>
      <c r="AV24" s="252">
        <v>29524.618528067571</v>
      </c>
      <c r="AW24" s="226">
        <v>34889.556690058678</v>
      </c>
      <c r="AX24" s="226">
        <v>35480.219236088582</v>
      </c>
      <c r="AY24" s="226">
        <v>51596.063767423067</v>
      </c>
      <c r="AZ24" s="226">
        <v>56067.666091826461</v>
      </c>
      <c r="BA24" s="226">
        <v>60956.838606496261</v>
      </c>
      <c r="BB24" s="226">
        <v>58933.699865111746</v>
      </c>
      <c r="BC24" s="226">
        <v>44496.047262110063</v>
      </c>
      <c r="BD24" s="226">
        <v>50324</v>
      </c>
      <c r="BE24" s="567">
        <v>52631.32</v>
      </c>
      <c r="BF24" s="252">
        <v>1465.3303054621201</v>
      </c>
      <c r="BG24" s="226">
        <v>1733.9685033096</v>
      </c>
      <c r="BH24" s="226">
        <v>2159.6490628966253</v>
      </c>
      <c r="BI24" s="226">
        <v>8157.1391170226689</v>
      </c>
      <c r="BJ24" s="226">
        <v>6726.7687719477981</v>
      </c>
      <c r="BK24" s="226">
        <v>7720.0044393600492</v>
      </c>
      <c r="BL24" s="226">
        <v>2040.9104102993151</v>
      </c>
      <c r="BM24" s="226">
        <v>10691.458785095134</v>
      </c>
      <c r="BN24" s="226">
        <v>5179</v>
      </c>
      <c r="BO24" s="567">
        <v>4246.7</v>
      </c>
      <c r="BP24" s="252">
        <v>32827.075543110172</v>
      </c>
      <c r="BQ24" s="226">
        <v>29535</v>
      </c>
      <c r="BR24" s="567">
        <v>24376.560000000001</v>
      </c>
      <c r="BS24" s="658">
        <f t="shared" si="8"/>
        <v>-0.17465515490096492</v>
      </c>
      <c r="BT24" s="263">
        <f t="shared" ref="BT24:CA24" si="31">BF24/AV24</f>
        <v>4.9630795536582603E-2</v>
      </c>
      <c r="BU24" s="41">
        <f t="shared" si="31"/>
        <v>4.9698782896936938E-2</v>
      </c>
      <c r="BV24" s="41">
        <f t="shared" si="31"/>
        <v>6.086910141468195E-2</v>
      </c>
      <c r="BW24" s="41">
        <f t="shared" si="31"/>
        <v>0.15809615155512999</v>
      </c>
      <c r="BX24" s="41">
        <f t="shared" si="31"/>
        <v>0.11997590127848082</v>
      </c>
      <c r="BY24" s="41">
        <f t="shared" si="31"/>
        <v>0.12664706070464285</v>
      </c>
      <c r="BZ24" s="41">
        <f t="shared" si="31"/>
        <v>3.4630617371225268E-2</v>
      </c>
      <c r="CA24" s="41">
        <f t="shared" si="31"/>
        <v>0.2402788436940394</v>
      </c>
      <c r="CB24" s="41">
        <f t="shared" ref="CB24:CB28" si="32">BN24/BD24</f>
        <v>0.10291312296319848</v>
      </c>
      <c r="CC24" s="42">
        <f t="shared" si="0"/>
        <v>8.0687696983469157E-2</v>
      </c>
      <c r="CD24" s="195" t="s">
        <v>107</v>
      </c>
      <c r="CE24" s="43">
        <f t="shared" ref="CE24:CL24" si="33">(BU24-BT24)*100</f>
        <v>6.7987360354335169E-3</v>
      </c>
      <c r="CF24" s="43">
        <f t="shared" si="33"/>
        <v>1.1170318517745013</v>
      </c>
      <c r="CG24" s="43">
        <f t="shared" si="33"/>
        <v>9.7227050140448039</v>
      </c>
      <c r="CH24" s="43">
        <f t="shared" si="33"/>
        <v>-3.8120250276649168</v>
      </c>
      <c r="CI24" s="43">
        <f t="shared" si="33"/>
        <v>0.66711594261620322</v>
      </c>
      <c r="CJ24" s="43">
        <f t="shared" si="33"/>
        <v>-9.2016443333417577</v>
      </c>
      <c r="CK24" s="43">
        <f t="shared" si="33"/>
        <v>20.564822632281412</v>
      </c>
      <c r="CL24" s="43">
        <f t="shared" si="33"/>
        <v>-13.736572073084091</v>
      </c>
      <c r="CM24" s="562">
        <f t="shared" si="1"/>
        <v>-2.2225425979729319</v>
      </c>
      <c r="CN24" s="263">
        <f>X24/N24</f>
        <v>0</v>
      </c>
      <c r="CO24" s="41">
        <f>Y24/O24</f>
        <v>0</v>
      </c>
      <c r="CP24" s="41">
        <f>Z24/P24</f>
        <v>0</v>
      </c>
      <c r="CQ24" s="41">
        <f>AA24/Q24</f>
        <v>0</v>
      </c>
      <c r="CR24" s="41">
        <f t="shared" ref="CR24:CR26" si="34">AB24/R24</f>
        <v>0</v>
      </c>
      <c r="CS24" s="41">
        <f>AC24/S24</f>
        <v>0</v>
      </c>
      <c r="CT24" s="41">
        <f t="shared" ref="CT24" si="35">AD24/T24</f>
        <v>4.6153846153846156E-2</v>
      </c>
      <c r="CU24" s="42">
        <f t="shared" si="3"/>
        <v>6.0606060606060608E-2</v>
      </c>
      <c r="CV24" s="263">
        <f>AF24/S24</f>
        <v>0</v>
      </c>
      <c r="CW24" s="41">
        <f>AG24/T24</f>
        <v>4.6153846153846156E-2</v>
      </c>
      <c r="CX24" s="42">
        <f t="shared" si="4"/>
        <v>0.30303030303030304</v>
      </c>
      <c r="CY24" s="263">
        <f>AI24/S24</f>
        <v>0</v>
      </c>
      <c r="CZ24" s="41">
        <f>AJ24/T24</f>
        <v>0</v>
      </c>
      <c r="DA24" s="42">
        <f t="shared" si="5"/>
        <v>0.21212121212121213</v>
      </c>
      <c r="DB24" s="263">
        <f>(AC24+AF24+AI24)/S24</f>
        <v>0</v>
      </c>
      <c r="DC24" s="41">
        <f>(AD24+AG24+AJ24)/T24</f>
        <v>9.2307692307692313E-2</v>
      </c>
      <c r="DD24" s="42">
        <f t="shared" si="6"/>
        <v>0.5757575757575758</v>
      </c>
      <c r="DE24" s="668">
        <f t="shared" si="11"/>
        <v>0</v>
      </c>
      <c r="DF24" s="549">
        <f>(U24-T24)/T24</f>
        <v>-0.49230769230769234</v>
      </c>
      <c r="DG24" s="263"/>
      <c r="DH24" s="42" t="s">
        <v>192</v>
      </c>
      <c r="DI24" s="263"/>
      <c r="DJ24" s="173" t="s">
        <v>192</v>
      </c>
      <c r="DK24" s="189"/>
      <c r="DL24" s="94" t="s">
        <v>192</v>
      </c>
      <c r="DM24" s="189"/>
      <c r="DN24" s="173" t="s">
        <v>192</v>
      </c>
      <c r="DO24" s="189"/>
      <c r="DP24" s="94" t="s">
        <v>192</v>
      </c>
      <c r="DQ24" s="189"/>
      <c r="DR24" s="173" t="s">
        <v>192</v>
      </c>
      <c r="DS24" s="189"/>
      <c r="DT24" s="94" t="s">
        <v>192</v>
      </c>
      <c r="DU24" s="189"/>
      <c r="DV24" s="173" t="s">
        <v>192</v>
      </c>
    </row>
    <row r="25" spans="1:126" x14ac:dyDescent="0.25">
      <c r="A25" s="10">
        <v>33</v>
      </c>
      <c r="B25" s="35" t="s">
        <v>78</v>
      </c>
      <c r="C25" s="37">
        <v>7</v>
      </c>
      <c r="D25" s="37">
        <v>7</v>
      </c>
      <c r="E25" s="37">
        <v>7</v>
      </c>
      <c r="F25" s="37"/>
      <c r="G25" s="37">
        <v>7</v>
      </c>
      <c r="H25" s="37"/>
      <c r="I25" s="37"/>
      <c r="J25" s="38">
        <v>0</v>
      </c>
      <c r="K25" s="195"/>
      <c r="L25" s="37"/>
      <c r="M25" s="38">
        <v>7</v>
      </c>
      <c r="N25" s="195">
        <v>102</v>
      </c>
      <c r="O25" s="37">
        <v>98</v>
      </c>
      <c r="P25" s="37">
        <v>103</v>
      </c>
      <c r="Q25" s="37"/>
      <c r="R25" s="37">
        <v>110</v>
      </c>
      <c r="S25" s="37"/>
      <c r="T25" s="37"/>
      <c r="U25" s="38">
        <v>102</v>
      </c>
      <c r="V25" s="195">
        <v>19</v>
      </c>
      <c r="W25" s="37">
        <v>2</v>
      </c>
      <c r="X25" s="37">
        <v>3</v>
      </c>
      <c r="Y25" s="37">
        <v>37</v>
      </c>
      <c r="Z25" s="37">
        <v>19</v>
      </c>
      <c r="AA25" s="37"/>
      <c r="AB25" s="37">
        <v>4</v>
      </c>
      <c r="AC25" s="37"/>
      <c r="AD25" s="37"/>
      <c r="AE25" s="38">
        <v>2</v>
      </c>
      <c r="AF25" s="195"/>
      <c r="AG25" s="37"/>
      <c r="AH25" s="38">
        <v>9</v>
      </c>
      <c r="AI25" s="195"/>
      <c r="AJ25" s="37"/>
      <c r="AK25" s="38">
        <v>11</v>
      </c>
      <c r="AL25" s="248">
        <v>30.349855720798399</v>
      </c>
      <c r="AM25" s="39">
        <v>33.636689603360253</v>
      </c>
      <c r="AN25" s="39">
        <v>41.619000461010465</v>
      </c>
      <c r="AO25" s="39">
        <v>48.534157460686053</v>
      </c>
      <c r="AP25" s="39">
        <v>48.534157460686053</v>
      </c>
      <c r="AQ25" s="39"/>
      <c r="AR25" s="39">
        <v>52.945060073647845</v>
      </c>
      <c r="AS25" s="39"/>
      <c r="AT25" s="39"/>
      <c r="AU25" s="587">
        <v>56.47</v>
      </c>
      <c r="AV25" s="252">
        <v>37401.850302502542</v>
      </c>
      <c r="AW25" s="226">
        <v>35793.39332160887</v>
      </c>
      <c r="AX25" s="226">
        <v>48336.591709779685</v>
      </c>
      <c r="AY25" s="226">
        <v>56789.19015828026</v>
      </c>
      <c r="AZ25" s="226">
        <v>69166.125975378629</v>
      </c>
      <c r="BA25" s="226"/>
      <c r="BB25" s="226">
        <v>66328.492723433563</v>
      </c>
      <c r="BC25" s="226"/>
      <c r="BD25" s="226"/>
      <c r="BE25" s="567">
        <v>73420.33</v>
      </c>
      <c r="BF25" s="252">
        <v>825.79211273697933</v>
      </c>
      <c r="BG25" s="226">
        <v>1122.1905396099055</v>
      </c>
      <c r="BH25" s="226">
        <v>2861.13909425672</v>
      </c>
      <c r="BI25" s="226">
        <v>5474.8407806443902</v>
      </c>
      <c r="BJ25" s="226">
        <v>17854.579655209705</v>
      </c>
      <c r="BK25" s="226"/>
      <c r="BL25" s="226">
        <v>22324.389161131698</v>
      </c>
      <c r="BM25" s="226"/>
      <c r="BN25" s="226"/>
      <c r="BO25" s="567">
        <v>16358.9</v>
      </c>
      <c r="BP25" s="252"/>
      <c r="BQ25" s="226"/>
      <c r="BR25" s="567">
        <v>58253.18</v>
      </c>
      <c r="BS25" s="658"/>
      <c r="BT25" s="263">
        <f t="shared" ref="BT25:BX27" si="36">BF25/AV25</f>
        <v>2.207891069714607E-2</v>
      </c>
      <c r="BU25" s="41">
        <f t="shared" si="36"/>
        <v>3.1351890264408842E-2</v>
      </c>
      <c r="BV25" s="41">
        <f t="shared" si="36"/>
        <v>5.9191990851060375E-2</v>
      </c>
      <c r="BW25" s="41">
        <f t="shared" si="36"/>
        <v>9.6406389409413332E-2</v>
      </c>
      <c r="BX25" s="41">
        <f t="shared" si="36"/>
        <v>0.25814051898129264</v>
      </c>
      <c r="BY25" s="41"/>
      <c r="BZ25" s="41">
        <f>BL25/BB25</f>
        <v>0.33657314141324651</v>
      </c>
      <c r="CA25" s="41"/>
      <c r="CB25" s="41"/>
      <c r="CC25" s="42">
        <f>BO25/BE25</f>
        <v>0.22281158365809578</v>
      </c>
      <c r="CD25" s="195" t="s">
        <v>107</v>
      </c>
      <c r="CE25" s="43">
        <f t="shared" ref="CE25:CH27" si="37">(BU25-BT25)*100</f>
        <v>0.92729795672627724</v>
      </c>
      <c r="CF25" s="43">
        <f t="shared" si="37"/>
        <v>2.7840100586651531</v>
      </c>
      <c r="CG25" s="43">
        <f t="shared" si="37"/>
        <v>3.7214398558352957</v>
      </c>
      <c r="CH25" s="43">
        <f t="shared" si="37"/>
        <v>16.173412957187931</v>
      </c>
      <c r="CI25" s="43"/>
      <c r="CJ25" s="43"/>
      <c r="CK25" s="43"/>
      <c r="CL25" s="43"/>
      <c r="CM25" s="562">
        <f t="shared" si="1"/>
        <v>22.281158365809578</v>
      </c>
      <c r="CN25" s="263">
        <f t="shared" ref="CN25:CP27" si="38">X25/N25</f>
        <v>2.9411764705882353E-2</v>
      </c>
      <c r="CO25" s="41">
        <f t="shared" si="38"/>
        <v>0.37755102040816324</v>
      </c>
      <c r="CP25" s="41">
        <f t="shared" si="38"/>
        <v>0.18446601941747573</v>
      </c>
      <c r="CQ25" s="41"/>
      <c r="CR25" s="41">
        <f t="shared" si="34"/>
        <v>3.6363636363636362E-2</v>
      </c>
      <c r="CS25" s="41"/>
      <c r="CT25" s="41"/>
      <c r="CU25" s="42">
        <f t="shared" si="3"/>
        <v>1.9607843137254902E-2</v>
      </c>
      <c r="CV25" s="263"/>
      <c r="CW25" s="41"/>
      <c r="CX25" s="42">
        <f t="shared" si="4"/>
        <v>8.8235294117647065E-2</v>
      </c>
      <c r="CY25" s="263"/>
      <c r="CZ25" s="41"/>
      <c r="DA25" s="42">
        <f t="shared" si="5"/>
        <v>0.10784313725490197</v>
      </c>
      <c r="DB25" s="263"/>
      <c r="DC25" s="41"/>
      <c r="DD25" s="42">
        <f t="shared" si="6"/>
        <v>0.21568627450980393</v>
      </c>
      <c r="DE25" s="668"/>
      <c r="DF25" s="549"/>
      <c r="DG25" s="263"/>
      <c r="DH25" s="42"/>
      <c r="DI25" s="263"/>
      <c r="DJ25" s="173" t="s">
        <v>192</v>
      </c>
      <c r="DK25" s="189"/>
      <c r="DL25" s="94"/>
      <c r="DM25" s="189"/>
      <c r="DN25" s="173"/>
      <c r="DO25" s="189"/>
      <c r="DP25" s="94"/>
      <c r="DQ25" s="189"/>
      <c r="DR25" s="173"/>
      <c r="DS25" s="189"/>
      <c r="DT25" s="94" t="s">
        <v>192</v>
      </c>
      <c r="DU25" s="189"/>
      <c r="DV25" s="173" t="s">
        <v>192</v>
      </c>
    </row>
    <row r="26" spans="1:126" x14ac:dyDescent="0.25">
      <c r="A26" s="10">
        <v>33</v>
      </c>
      <c r="B26" s="35" t="s">
        <v>79</v>
      </c>
      <c r="C26" s="37">
        <v>7</v>
      </c>
      <c r="D26" s="37">
        <v>6</v>
      </c>
      <c r="E26" s="37">
        <v>4</v>
      </c>
      <c r="F26" s="37">
        <v>4</v>
      </c>
      <c r="G26" s="37">
        <v>4</v>
      </c>
      <c r="H26" s="37">
        <v>7</v>
      </c>
      <c r="I26" s="37">
        <v>7</v>
      </c>
      <c r="J26" s="38">
        <v>0</v>
      </c>
      <c r="K26" s="195">
        <v>4</v>
      </c>
      <c r="L26" s="37">
        <v>4</v>
      </c>
      <c r="M26" s="38">
        <v>11</v>
      </c>
      <c r="N26" s="195">
        <v>82</v>
      </c>
      <c r="O26" s="37">
        <v>96</v>
      </c>
      <c r="P26" s="37">
        <v>84</v>
      </c>
      <c r="Q26" s="37">
        <v>73</v>
      </c>
      <c r="R26" s="37">
        <v>69</v>
      </c>
      <c r="S26" s="37">
        <v>68</v>
      </c>
      <c r="T26" s="37">
        <v>178</v>
      </c>
      <c r="U26" s="38">
        <v>164</v>
      </c>
      <c r="V26" s="195">
        <v>29</v>
      </c>
      <c r="W26" s="37">
        <v>1</v>
      </c>
      <c r="X26" s="37">
        <v>7</v>
      </c>
      <c r="Y26" s="37">
        <v>38</v>
      </c>
      <c r="Z26" s="37">
        <v>22</v>
      </c>
      <c r="AA26" s="37">
        <v>12</v>
      </c>
      <c r="AB26" s="37">
        <v>1</v>
      </c>
      <c r="AC26" s="37">
        <v>0</v>
      </c>
      <c r="AD26" s="37">
        <v>2</v>
      </c>
      <c r="AE26" s="38">
        <v>2</v>
      </c>
      <c r="AF26" s="195">
        <v>13</v>
      </c>
      <c r="AG26" s="37">
        <v>21</v>
      </c>
      <c r="AH26" s="38">
        <v>11</v>
      </c>
      <c r="AI26" s="195">
        <v>15</v>
      </c>
      <c r="AJ26" s="37">
        <v>29</v>
      </c>
      <c r="AK26" s="38">
        <v>16</v>
      </c>
      <c r="AL26" s="248">
        <v>26.323128496707476</v>
      </c>
      <c r="AM26" s="39">
        <v>26.323128496707476</v>
      </c>
      <c r="AN26" s="39">
        <v>40.551846603035841</v>
      </c>
      <c r="AO26" s="39">
        <v>46.599051798225396</v>
      </c>
      <c r="AP26" s="39">
        <v>46.599051798225396</v>
      </c>
      <c r="AQ26" s="39">
        <v>46.599051798225396</v>
      </c>
      <c r="AR26" s="39">
        <v>46.599051798225396</v>
      </c>
      <c r="AS26" s="39">
        <v>46.599051798225396</v>
      </c>
      <c r="AT26" s="39">
        <v>50.58</v>
      </c>
      <c r="AU26" s="587">
        <v>51.54</v>
      </c>
      <c r="AV26" s="252">
        <v>25605.161609780251</v>
      </c>
      <c r="AW26" s="226">
        <v>26272.815749483496</v>
      </c>
      <c r="AX26" s="226">
        <v>33309.898634612211</v>
      </c>
      <c r="AY26" s="226">
        <v>44381.861799306775</v>
      </c>
      <c r="AZ26" s="226">
        <v>35474.32854679256</v>
      </c>
      <c r="BA26" s="226">
        <v>37637.990108195176</v>
      </c>
      <c r="BB26" s="226">
        <v>35381.543076021197</v>
      </c>
      <c r="BC26" s="226">
        <v>31490.64319497328</v>
      </c>
      <c r="BD26" s="226">
        <v>96720.3</v>
      </c>
      <c r="BE26" s="567">
        <v>111281.55</v>
      </c>
      <c r="BF26" s="252">
        <v>1847.2290994359737</v>
      </c>
      <c r="BG26" s="226">
        <v>1966.8072464015572</v>
      </c>
      <c r="BH26" s="226">
        <v>3766.0286509467792</v>
      </c>
      <c r="BI26" s="226">
        <v>5219.7340937160288</v>
      </c>
      <c r="BJ26" s="226">
        <v>10252.033283817394</v>
      </c>
      <c r="BK26" s="226">
        <v>22884.033101689802</v>
      </c>
      <c r="BL26" s="226">
        <v>6976.3404875327969</v>
      </c>
      <c r="BM26" s="226">
        <v>5170.0616388068365</v>
      </c>
      <c r="BN26" s="226">
        <v>24811.279999999999</v>
      </c>
      <c r="BO26" s="567">
        <v>20148.77</v>
      </c>
      <c r="BP26" s="252">
        <v>78048.600000000006</v>
      </c>
      <c r="BQ26" s="226">
        <v>78842.28</v>
      </c>
      <c r="BR26" s="567">
        <v>80666.649999999994</v>
      </c>
      <c r="BS26" s="658">
        <f t="shared" si="8"/>
        <v>2.3139488102069034E-2</v>
      </c>
      <c r="BT26" s="263">
        <f t="shared" si="36"/>
        <v>7.2142840868866007E-2</v>
      </c>
      <c r="BU26" s="41">
        <f t="shared" si="36"/>
        <v>7.486092336487471E-2</v>
      </c>
      <c r="BV26" s="41">
        <f t="shared" si="36"/>
        <v>0.11306034558248432</v>
      </c>
      <c r="BW26" s="41">
        <f t="shared" si="36"/>
        <v>0.11760962433976933</v>
      </c>
      <c r="BX26" s="41">
        <f t="shared" si="36"/>
        <v>0.28899865631831217</v>
      </c>
      <c r="BY26" s="41">
        <f>BK26/BA26</f>
        <v>0.60800358988104164</v>
      </c>
      <c r="BZ26" s="41">
        <f>BL26/BB26</f>
        <v>0.19717456846196194</v>
      </c>
      <c r="CA26" s="41">
        <f>BM26/BC26</f>
        <v>0.16417770849571317</v>
      </c>
      <c r="CB26" s="41">
        <f>BN26/BD26</f>
        <v>0.25652608604398452</v>
      </c>
      <c r="CC26" s="42">
        <f t="shared" si="0"/>
        <v>0.18106119118578057</v>
      </c>
      <c r="CD26" s="195" t="s">
        <v>107</v>
      </c>
      <c r="CE26" s="43">
        <f t="shared" si="37"/>
        <v>0.2718082496008703</v>
      </c>
      <c r="CF26" s="43">
        <f t="shared" si="37"/>
        <v>3.8199422217609609</v>
      </c>
      <c r="CG26" s="43">
        <f t="shared" si="37"/>
        <v>0.45492787572850163</v>
      </c>
      <c r="CH26" s="43">
        <f t="shared" si="37"/>
        <v>17.138903197854283</v>
      </c>
      <c r="CI26" s="43">
        <f>(BY26-BX26)*100</f>
        <v>31.900493356272946</v>
      </c>
      <c r="CJ26" s="43">
        <f>(BZ26-BY26)*100</f>
        <v>-41.082902141907972</v>
      </c>
      <c r="CK26" s="43">
        <f>(CA26-BZ26)*100</f>
        <v>-3.2996859966248766</v>
      </c>
      <c r="CL26" s="43">
        <f>(CB26-CA26)*100</f>
        <v>9.2348377548271348</v>
      </c>
      <c r="CM26" s="562">
        <f t="shared" si="1"/>
        <v>-7.5464894858203957</v>
      </c>
      <c r="CN26" s="263">
        <f t="shared" si="38"/>
        <v>8.5365853658536592E-2</v>
      </c>
      <c r="CO26" s="41">
        <f t="shared" si="38"/>
        <v>0.39583333333333331</v>
      </c>
      <c r="CP26" s="41">
        <f t="shared" si="38"/>
        <v>0.26190476190476192</v>
      </c>
      <c r="CQ26" s="41">
        <f>AA26/Q26</f>
        <v>0.16438356164383561</v>
      </c>
      <c r="CR26" s="41">
        <f t="shared" si="34"/>
        <v>1.4492753623188406E-2</v>
      </c>
      <c r="CS26" s="41">
        <f>AC26/S26</f>
        <v>0</v>
      </c>
      <c r="CT26" s="41">
        <f t="shared" ref="CT26" si="39">AD26/T26</f>
        <v>1.1235955056179775E-2</v>
      </c>
      <c r="CU26" s="42">
        <f t="shared" si="3"/>
        <v>1.2195121951219513E-2</v>
      </c>
      <c r="CV26" s="263">
        <f>AF26/S26</f>
        <v>0.19117647058823528</v>
      </c>
      <c r="CW26" s="41">
        <f>AG26/T26</f>
        <v>0.11797752808988764</v>
      </c>
      <c r="CX26" s="42">
        <f t="shared" si="4"/>
        <v>6.7073170731707321E-2</v>
      </c>
      <c r="CY26" s="263">
        <f>AI26/S26</f>
        <v>0.22058823529411764</v>
      </c>
      <c r="CZ26" s="41">
        <f>AJ26/T26</f>
        <v>0.16292134831460675</v>
      </c>
      <c r="DA26" s="42">
        <f t="shared" si="5"/>
        <v>9.7560975609756101E-2</v>
      </c>
      <c r="DB26" s="263">
        <f>(AC26+AF26+AI26)/S26</f>
        <v>0.41176470588235292</v>
      </c>
      <c r="DC26" s="41">
        <f>(AD26+AG26+AJ26)/T26</f>
        <v>0.29213483146067415</v>
      </c>
      <c r="DD26" s="42">
        <f t="shared" si="6"/>
        <v>0.17682926829268292</v>
      </c>
      <c r="DE26" s="668">
        <f t="shared" si="11"/>
        <v>1.8979833926453162E-2</v>
      </c>
      <c r="DF26" s="549">
        <f t="shared" si="12"/>
        <v>-7.8651685393258425E-2</v>
      </c>
      <c r="DG26" s="263"/>
      <c r="DH26" s="42" t="s">
        <v>192</v>
      </c>
      <c r="DI26" s="263"/>
      <c r="DJ26" s="173" t="s">
        <v>192</v>
      </c>
      <c r="DK26" s="189"/>
      <c r="DL26" s="94" t="s">
        <v>192</v>
      </c>
      <c r="DM26" s="189"/>
      <c r="DN26" s="173" t="s">
        <v>192</v>
      </c>
      <c r="DO26" s="189"/>
      <c r="DP26" s="94" t="s">
        <v>192</v>
      </c>
      <c r="DQ26" s="189"/>
      <c r="DR26" s="173" t="s">
        <v>192</v>
      </c>
      <c r="DS26" s="189"/>
      <c r="DT26" s="94" t="s">
        <v>192</v>
      </c>
      <c r="DU26" s="189"/>
      <c r="DV26" s="173" t="s">
        <v>192</v>
      </c>
    </row>
    <row r="27" spans="1:126" x14ac:dyDescent="0.25">
      <c r="A27" s="328">
        <v>35</v>
      </c>
      <c r="B27" s="35" t="s">
        <v>226</v>
      </c>
      <c r="C27" s="37">
        <v>18</v>
      </c>
      <c r="D27" s="37">
        <v>18</v>
      </c>
      <c r="E27" s="37">
        <v>18</v>
      </c>
      <c r="F27" s="37"/>
      <c r="G27" s="37"/>
      <c r="H27" s="37">
        <v>17</v>
      </c>
      <c r="I27" s="37">
        <v>18</v>
      </c>
      <c r="J27" s="38">
        <v>18</v>
      </c>
      <c r="K27" s="195">
        <v>0</v>
      </c>
      <c r="L27" s="37">
        <v>13</v>
      </c>
      <c r="M27" s="38">
        <v>16</v>
      </c>
      <c r="N27" s="195">
        <v>119</v>
      </c>
      <c r="O27" s="37">
        <v>167</v>
      </c>
      <c r="P27" s="37">
        <v>170</v>
      </c>
      <c r="Q27" s="37"/>
      <c r="R27" s="37"/>
      <c r="S27" s="37"/>
      <c r="T27" s="37">
        <v>1</v>
      </c>
      <c r="U27" s="38">
        <v>125</v>
      </c>
      <c r="V27" s="195">
        <v>0</v>
      </c>
      <c r="W27" s="37">
        <v>1</v>
      </c>
      <c r="X27" s="37">
        <v>0</v>
      </c>
      <c r="Y27" s="37">
        <v>0</v>
      </c>
      <c r="Z27" s="37">
        <v>4</v>
      </c>
      <c r="AA27" s="37"/>
      <c r="AB27" s="37"/>
      <c r="AC27" s="37">
        <v>0</v>
      </c>
      <c r="AD27" s="37">
        <v>16</v>
      </c>
      <c r="AE27" s="38">
        <v>9</v>
      </c>
      <c r="AF27" s="195">
        <v>0</v>
      </c>
      <c r="AG27" s="37">
        <v>87</v>
      </c>
      <c r="AH27" s="38">
        <v>65</v>
      </c>
      <c r="AI27" s="195">
        <v>32</v>
      </c>
      <c r="AJ27" s="37">
        <v>45</v>
      </c>
      <c r="AK27" s="38">
        <v>9</v>
      </c>
      <c r="AL27" s="248">
        <v>44.398343397779946</v>
      </c>
      <c r="AM27" s="39">
        <v>51.685818521237792</v>
      </c>
      <c r="AN27" s="39"/>
      <c r="AO27" s="39"/>
      <c r="AP27" s="39"/>
      <c r="AQ27" s="39"/>
      <c r="AR27" s="39"/>
      <c r="AS27" s="39">
        <v>72.381489006892394</v>
      </c>
      <c r="AT27" s="39">
        <v>68.569999999999993</v>
      </c>
      <c r="AU27" s="587">
        <v>66.12</v>
      </c>
      <c r="AV27" s="252">
        <v>185459.95754150517</v>
      </c>
      <c r="AW27" s="226">
        <v>196867.12084734862</v>
      </c>
      <c r="AX27" s="226">
        <v>245469.57615494504</v>
      </c>
      <c r="AY27" s="226">
        <v>361989.97159947868</v>
      </c>
      <c r="AZ27" s="226">
        <v>315637.07662449277</v>
      </c>
      <c r="BA27" s="226"/>
      <c r="BB27" s="226"/>
      <c r="BC27" s="226">
        <v>320067.89944280341</v>
      </c>
      <c r="BD27" s="226">
        <v>237754</v>
      </c>
      <c r="BE27" s="567">
        <v>292709.06</v>
      </c>
      <c r="BF27" s="252">
        <v>5418.2958548898414</v>
      </c>
      <c r="BG27" s="226">
        <v>5977.4844764685458</v>
      </c>
      <c r="BH27" s="226">
        <v>9176.1003067711626</v>
      </c>
      <c r="BI27" s="226">
        <v>27084.364915396043</v>
      </c>
      <c r="BJ27" s="226">
        <v>40493.508858799891</v>
      </c>
      <c r="BK27" s="226"/>
      <c r="BL27" s="226"/>
      <c r="BM27" s="226">
        <v>1472.6723240049857</v>
      </c>
      <c r="BN27" s="226">
        <v>0</v>
      </c>
      <c r="BO27" s="567">
        <v>30497.26</v>
      </c>
      <c r="BP27" s="252"/>
      <c r="BQ27" s="226">
        <v>72171</v>
      </c>
      <c r="BR27" s="567">
        <v>30497.26</v>
      </c>
      <c r="BS27" s="658">
        <f t="shared" si="8"/>
        <v>-0.5774305468955675</v>
      </c>
      <c r="BT27" s="263">
        <f t="shared" si="36"/>
        <v>2.9215448589096377E-2</v>
      </c>
      <c r="BU27" s="41">
        <f t="shared" si="36"/>
        <v>3.0363041074306693E-2</v>
      </c>
      <c r="BV27" s="41">
        <f t="shared" si="36"/>
        <v>3.7381823240608174E-2</v>
      </c>
      <c r="BW27" s="41">
        <f t="shared" si="36"/>
        <v>7.4820760353448007E-2</v>
      </c>
      <c r="BX27" s="41">
        <f t="shared" si="36"/>
        <v>0.12829135693388208</v>
      </c>
      <c r="BY27" s="41"/>
      <c r="BZ27" s="41"/>
      <c r="CA27" s="41">
        <f>BM27/BC27</f>
        <v>4.6011247193758469E-3</v>
      </c>
      <c r="CB27" s="41">
        <f t="shared" si="32"/>
        <v>0</v>
      </c>
      <c r="CC27" s="42">
        <f t="shared" si="0"/>
        <v>0.10418966874479389</v>
      </c>
      <c r="CD27" s="195" t="s">
        <v>107</v>
      </c>
      <c r="CE27" s="43">
        <f t="shared" si="37"/>
        <v>0.11475924852103157</v>
      </c>
      <c r="CF27" s="43">
        <f t="shared" si="37"/>
        <v>0.70187821663014804</v>
      </c>
      <c r="CG27" s="43">
        <f t="shared" si="37"/>
        <v>3.7438937112839832</v>
      </c>
      <c r="CH27" s="43">
        <f t="shared" si="37"/>
        <v>5.3470596580434071</v>
      </c>
      <c r="CI27" s="43"/>
      <c r="CJ27" s="43"/>
      <c r="CK27" s="43"/>
      <c r="CL27" s="43">
        <f>(CB27-CA27)*100</f>
        <v>-0.4601124719375847</v>
      </c>
      <c r="CM27" s="562">
        <f t="shared" si="1"/>
        <v>10.41896687447939</v>
      </c>
      <c r="CN27" s="263">
        <f t="shared" si="38"/>
        <v>0</v>
      </c>
      <c r="CO27" s="41">
        <f t="shared" si="38"/>
        <v>0</v>
      </c>
      <c r="CP27" s="41">
        <f t="shared" si="38"/>
        <v>2.3529411764705882E-2</v>
      </c>
      <c r="CQ27" s="41"/>
      <c r="CR27" s="41"/>
      <c r="CS27" s="41"/>
      <c r="CT27" s="41"/>
      <c r="CU27" s="42">
        <f t="shared" si="3"/>
        <v>7.1999999999999995E-2</v>
      </c>
      <c r="CV27" s="263"/>
      <c r="CW27" s="41"/>
      <c r="CX27" s="42">
        <f t="shared" si="4"/>
        <v>0.52</v>
      </c>
      <c r="CY27" s="263"/>
      <c r="CZ27" s="41"/>
      <c r="DA27" s="42">
        <f t="shared" si="5"/>
        <v>7.1999999999999995E-2</v>
      </c>
      <c r="DB27" s="263"/>
      <c r="DC27" s="41"/>
      <c r="DD27" s="42">
        <f t="shared" si="6"/>
        <v>0.66400000000000003</v>
      </c>
      <c r="DE27" s="668">
        <f t="shared" si="11"/>
        <v>-3.572991103981317E-2</v>
      </c>
      <c r="DF27" s="549">
        <f>(U27-T27)/T27</f>
        <v>124</v>
      </c>
      <c r="DG27" s="263"/>
      <c r="DH27" s="42"/>
      <c r="DI27" s="263"/>
      <c r="DJ27" s="173"/>
      <c r="DK27" s="189"/>
      <c r="DL27" s="94"/>
      <c r="DM27" s="189" t="s">
        <v>192</v>
      </c>
      <c r="DN27" s="173"/>
      <c r="DO27" s="189"/>
      <c r="DP27" s="94" t="s">
        <v>192</v>
      </c>
      <c r="DQ27" s="189" t="s">
        <v>192</v>
      </c>
      <c r="DR27" s="173"/>
      <c r="DS27" s="189"/>
      <c r="DT27" s="94" t="s">
        <v>192</v>
      </c>
      <c r="DU27" s="189"/>
      <c r="DV27" s="173"/>
    </row>
    <row r="28" spans="1:126" x14ac:dyDescent="0.25">
      <c r="A28" s="10">
        <v>36</v>
      </c>
      <c r="B28" s="35" t="s">
        <v>356</v>
      </c>
      <c r="C28" s="37"/>
      <c r="D28" s="37"/>
      <c r="E28" s="37"/>
      <c r="F28" s="37"/>
      <c r="G28" s="37">
        <v>0</v>
      </c>
      <c r="H28" s="37">
        <v>0</v>
      </c>
      <c r="I28" s="37">
        <v>0</v>
      </c>
      <c r="J28" s="38"/>
      <c r="K28" s="195">
        <v>7</v>
      </c>
      <c r="L28" s="37">
        <v>12</v>
      </c>
      <c r="M28" s="38"/>
      <c r="N28" s="195"/>
      <c r="O28" s="37"/>
      <c r="P28" s="37"/>
      <c r="Q28" s="37"/>
      <c r="R28" s="37">
        <v>21</v>
      </c>
      <c r="S28" s="37">
        <v>76</v>
      </c>
      <c r="T28" s="37">
        <v>84</v>
      </c>
      <c r="U28" s="38"/>
      <c r="V28" s="195"/>
      <c r="W28" s="37"/>
      <c r="X28" s="37"/>
      <c r="Y28" s="37"/>
      <c r="Z28" s="37"/>
      <c r="AA28" s="37"/>
      <c r="AB28" s="37">
        <v>1</v>
      </c>
      <c r="AC28" s="37">
        <v>4</v>
      </c>
      <c r="AD28" s="37">
        <v>2</v>
      </c>
      <c r="AE28" s="38"/>
      <c r="AF28" s="195">
        <v>19</v>
      </c>
      <c r="AG28" s="37">
        <v>5</v>
      </c>
      <c r="AH28" s="38"/>
      <c r="AI28" s="195">
        <v>2</v>
      </c>
      <c r="AJ28" s="37">
        <v>10</v>
      </c>
      <c r="AK28" s="38"/>
      <c r="AL28" s="248"/>
      <c r="AM28" s="37"/>
      <c r="AN28" s="39"/>
      <c r="AO28" s="39"/>
      <c r="AP28" s="39"/>
      <c r="AQ28" s="39"/>
      <c r="AR28" s="39">
        <v>46.954769750883607</v>
      </c>
      <c r="AS28" s="39">
        <v>45.50344050403811</v>
      </c>
      <c r="AT28" s="39">
        <v>43.08</v>
      </c>
      <c r="AU28" s="587"/>
      <c r="AV28" s="252"/>
      <c r="AW28" s="226"/>
      <c r="AX28" s="226"/>
      <c r="AY28" s="226"/>
      <c r="AZ28" s="226"/>
      <c r="BA28" s="226"/>
      <c r="BB28" s="226">
        <v>60531.812567942128</v>
      </c>
      <c r="BC28" s="226">
        <v>63464.351369656404</v>
      </c>
      <c r="BD28" s="226">
        <v>65662.05</v>
      </c>
      <c r="BE28" s="567"/>
      <c r="BF28" s="252"/>
      <c r="BG28" s="226"/>
      <c r="BH28" s="226"/>
      <c r="BI28" s="226"/>
      <c r="BJ28" s="226"/>
      <c r="BK28" s="226"/>
      <c r="BL28" s="226">
        <v>6919.4256151074842</v>
      </c>
      <c r="BM28" s="226">
        <v>7336.3270556229054</v>
      </c>
      <c r="BN28" s="226">
        <v>3321.54</v>
      </c>
      <c r="BO28" s="567"/>
      <c r="BP28" s="252"/>
      <c r="BQ28" s="226">
        <v>47676.22</v>
      </c>
      <c r="BR28" s="567"/>
      <c r="BS28" s="658"/>
      <c r="BT28" s="263"/>
      <c r="BU28" s="41"/>
      <c r="BV28" s="41"/>
      <c r="BW28" s="41"/>
      <c r="BX28" s="41"/>
      <c r="BY28" s="41"/>
      <c r="BZ28" s="41">
        <f>BL28/BB28</f>
        <v>0.11431056367824739</v>
      </c>
      <c r="CA28" s="41">
        <f>BM28/BC28</f>
        <v>0.11559760554222812</v>
      </c>
      <c r="CB28" s="41">
        <f t="shared" si="32"/>
        <v>5.0585383794749021E-2</v>
      </c>
      <c r="CC28" s="42"/>
      <c r="CD28" s="195"/>
      <c r="CE28" s="43"/>
      <c r="CF28" s="43"/>
      <c r="CG28" s="43"/>
      <c r="CH28" s="43"/>
      <c r="CI28" s="43"/>
      <c r="CJ28" s="43"/>
      <c r="CK28" s="43">
        <f>(CA28-BZ28)*100</f>
        <v>0.1287041863980723</v>
      </c>
      <c r="CL28" s="43">
        <f>(CB28-CA28)*100</f>
        <v>-6.5012221747479089</v>
      </c>
      <c r="CM28" s="562">
        <f t="shared" si="1"/>
        <v>-5.0585383794749017</v>
      </c>
      <c r="CN28" s="263"/>
      <c r="CO28" s="41"/>
      <c r="CP28" s="41"/>
      <c r="CQ28" s="41"/>
      <c r="CR28" s="41">
        <f>AB28/R28</f>
        <v>4.7619047619047616E-2</v>
      </c>
      <c r="CS28" s="41">
        <f>AC28/S28</f>
        <v>5.2631578947368418E-2</v>
      </c>
      <c r="CT28" s="41">
        <f>AD28/T28</f>
        <v>2.3809523809523808E-2</v>
      </c>
      <c r="CU28" s="42"/>
      <c r="CV28" s="263">
        <f>AF28/S28</f>
        <v>0.25</v>
      </c>
      <c r="CW28" s="41">
        <f>AG28/T28</f>
        <v>5.9523809523809521E-2</v>
      </c>
      <c r="CX28" s="42"/>
      <c r="CY28" s="263">
        <f>AI28/S28</f>
        <v>2.6315789473684209E-2</v>
      </c>
      <c r="CZ28" s="41">
        <f>AJ28/T28</f>
        <v>0.11904761904761904</v>
      </c>
      <c r="DA28" s="42"/>
      <c r="DB28" s="263">
        <f>(AC28+AF28+AI28)/S28</f>
        <v>0.32894736842105265</v>
      </c>
      <c r="DC28" s="41">
        <f>(AD28+AG28+AJ28)/T28</f>
        <v>0.20238095238095238</v>
      </c>
      <c r="DD28" s="42"/>
      <c r="DE28" s="668"/>
      <c r="DF28" s="549">
        <f t="shared" si="12"/>
        <v>-1</v>
      </c>
      <c r="DG28" s="263"/>
      <c r="DH28" s="42"/>
      <c r="DI28" s="263"/>
      <c r="DJ28" s="173" t="s">
        <v>192</v>
      </c>
      <c r="DK28" s="189"/>
      <c r="DL28" s="94" t="s">
        <v>192</v>
      </c>
      <c r="DM28" s="189"/>
      <c r="DN28" s="173" t="s">
        <v>192</v>
      </c>
      <c r="DO28" s="189"/>
      <c r="DP28" s="94" t="s">
        <v>192</v>
      </c>
      <c r="DQ28" s="189"/>
      <c r="DR28" s="173" t="s">
        <v>192</v>
      </c>
      <c r="DS28" s="189"/>
      <c r="DT28" s="94"/>
      <c r="DU28" s="189"/>
      <c r="DV28" s="173"/>
    </row>
    <row r="29" spans="1:126" x14ac:dyDescent="0.25">
      <c r="A29" s="10">
        <v>37</v>
      </c>
      <c r="B29" s="35" t="s">
        <v>349</v>
      </c>
      <c r="C29" s="37">
        <v>0</v>
      </c>
      <c r="D29" s="37">
        <v>0</v>
      </c>
      <c r="E29" s="37">
        <v>0</v>
      </c>
      <c r="F29" s="37"/>
      <c r="G29" s="37"/>
      <c r="H29" s="37"/>
      <c r="I29" s="37">
        <v>1</v>
      </c>
      <c r="J29" s="38">
        <v>1</v>
      </c>
      <c r="K29" s="195"/>
      <c r="L29" s="37">
        <v>26</v>
      </c>
      <c r="M29" s="38">
        <v>26</v>
      </c>
      <c r="N29" s="195">
        <v>3</v>
      </c>
      <c r="O29" s="37">
        <v>49</v>
      </c>
      <c r="P29" s="37">
        <v>118</v>
      </c>
      <c r="Q29" s="37"/>
      <c r="R29" s="37"/>
      <c r="S29" s="37"/>
      <c r="T29" s="37">
        <v>80</v>
      </c>
      <c r="U29" s="38">
        <v>70</v>
      </c>
      <c r="V29" s="195">
        <v>0</v>
      </c>
      <c r="W29" s="37">
        <v>0</v>
      </c>
      <c r="X29" s="37">
        <v>3</v>
      </c>
      <c r="Y29" s="37">
        <v>0</v>
      </c>
      <c r="Z29" s="37">
        <v>0</v>
      </c>
      <c r="AA29" s="37"/>
      <c r="AB29" s="37"/>
      <c r="AC29" s="37"/>
      <c r="AD29" s="37">
        <v>0</v>
      </c>
      <c r="AE29" s="38">
        <v>10</v>
      </c>
      <c r="AF29" s="195"/>
      <c r="AG29" s="37">
        <v>0</v>
      </c>
      <c r="AH29" s="38">
        <v>0</v>
      </c>
      <c r="AI29" s="195"/>
      <c r="AJ29" s="37">
        <v>3</v>
      </c>
      <c r="AK29" s="38">
        <v>3</v>
      </c>
      <c r="AL29" s="248">
        <v>54.19718726700475</v>
      </c>
      <c r="AM29" s="39">
        <v>54.19718726700475</v>
      </c>
      <c r="AN29" s="39">
        <v>54.19718726700475</v>
      </c>
      <c r="AO29" s="39">
        <v>54.19718726700475</v>
      </c>
      <c r="AP29" s="39">
        <v>54.19718726700475</v>
      </c>
      <c r="AQ29" s="39"/>
      <c r="AR29" s="39"/>
      <c r="AS29" s="39"/>
      <c r="AT29" s="39">
        <v>54.2</v>
      </c>
      <c r="AU29" s="587">
        <v>54.2</v>
      </c>
      <c r="AV29" s="252"/>
      <c r="AW29" s="226"/>
      <c r="AX29" s="226">
        <v>11250.647406673837</v>
      </c>
      <c r="AY29" s="226">
        <v>12519.849061758328</v>
      </c>
      <c r="AZ29" s="226">
        <v>185798.60103243578</v>
      </c>
      <c r="BA29" s="226"/>
      <c r="BB29" s="226"/>
      <c r="BC29" s="226"/>
      <c r="BD29" s="226">
        <v>201480</v>
      </c>
      <c r="BE29" s="567">
        <v>180000</v>
      </c>
      <c r="BF29" s="252"/>
      <c r="BG29" s="226"/>
      <c r="BH29" s="226">
        <v>4743.8546166498772</v>
      </c>
      <c r="BI29" s="226">
        <v>7334.9041838122721</v>
      </c>
      <c r="BJ29" s="226">
        <v>38593.974991605057</v>
      </c>
      <c r="BK29" s="226"/>
      <c r="BL29" s="226"/>
      <c r="BM29" s="226"/>
      <c r="BN29" s="226">
        <v>13000</v>
      </c>
      <c r="BO29" s="567">
        <v>11000</v>
      </c>
      <c r="BP29" s="252"/>
      <c r="BQ29" s="226">
        <v>13000</v>
      </c>
      <c r="BR29" s="567">
        <v>21000</v>
      </c>
      <c r="BS29" s="658">
        <f t="shared" si="8"/>
        <v>0.61538461538461542</v>
      </c>
      <c r="BT29" s="263"/>
      <c r="BU29" s="41"/>
      <c r="BV29" s="41">
        <v>0.4216517010244088</v>
      </c>
      <c r="BW29" s="41">
        <v>0.5858620297761109</v>
      </c>
      <c r="BX29" s="41">
        <v>0.20771940572828917</v>
      </c>
      <c r="BY29" s="41"/>
      <c r="BZ29" s="41"/>
      <c r="CA29" s="41"/>
      <c r="CB29" s="41">
        <v>6.4522533253920988E-2</v>
      </c>
      <c r="CC29" s="42">
        <f t="shared" si="0"/>
        <v>6.1111111111111109E-2</v>
      </c>
      <c r="CD29" s="195" t="s">
        <v>107</v>
      </c>
      <c r="CE29" s="43"/>
      <c r="CF29" s="43"/>
      <c r="CG29" s="43">
        <v>16.421032875170212</v>
      </c>
      <c r="CH29" s="43">
        <v>-37.81426240478217</v>
      </c>
      <c r="CI29" s="43"/>
      <c r="CJ29" s="43"/>
      <c r="CK29" s="43"/>
      <c r="CL29" s="43"/>
      <c r="CM29" s="562">
        <f t="shared" si="1"/>
        <v>-0.3411422142809879</v>
      </c>
      <c r="CN29" s="263">
        <v>1</v>
      </c>
      <c r="CO29" s="41">
        <v>0</v>
      </c>
      <c r="CP29" s="41">
        <v>0</v>
      </c>
      <c r="CQ29" s="41"/>
      <c r="CR29" s="41"/>
      <c r="CS29" s="41"/>
      <c r="CT29" s="41">
        <v>0</v>
      </c>
      <c r="CU29" s="42">
        <f t="shared" si="3"/>
        <v>0.14285714285714285</v>
      </c>
      <c r="CV29" s="263"/>
      <c r="CW29" s="41">
        <v>0</v>
      </c>
      <c r="CX29" s="42">
        <f t="shared" si="4"/>
        <v>0</v>
      </c>
      <c r="CY29" s="263"/>
      <c r="CZ29" s="41">
        <v>3.7499999999999999E-2</v>
      </c>
      <c r="DA29" s="42">
        <f t="shared" si="5"/>
        <v>4.2857142857142858E-2</v>
      </c>
      <c r="DB29" s="263"/>
      <c r="DC29" s="41">
        <v>3.7499999999999999E-2</v>
      </c>
      <c r="DD29" s="42">
        <f t="shared" si="6"/>
        <v>0.18571428571428572</v>
      </c>
      <c r="DE29" s="668">
        <f t="shared" si="11"/>
        <v>0</v>
      </c>
      <c r="DF29" s="549">
        <f t="shared" si="12"/>
        <v>-0.125</v>
      </c>
      <c r="DG29" s="263"/>
      <c r="DH29" s="42"/>
      <c r="DI29" s="263"/>
      <c r="DJ29" s="173"/>
      <c r="DK29" s="189"/>
      <c r="DL29" s="94"/>
      <c r="DM29" s="189"/>
      <c r="DN29" s="173"/>
      <c r="DO29" s="189" t="s">
        <v>192</v>
      </c>
      <c r="DP29" s="94"/>
      <c r="DQ29" s="189" t="s">
        <v>192</v>
      </c>
      <c r="DR29" s="173"/>
      <c r="DS29" s="189" t="s">
        <v>192</v>
      </c>
      <c r="DT29" s="94"/>
      <c r="DU29" s="189" t="s">
        <v>192</v>
      </c>
      <c r="DV29" s="173"/>
    </row>
    <row r="30" spans="1:126" x14ac:dyDescent="0.25">
      <c r="A30" s="10">
        <v>38</v>
      </c>
      <c r="B30" s="35" t="s">
        <v>199</v>
      </c>
      <c r="C30" s="37">
        <v>0</v>
      </c>
      <c r="D30" s="37">
        <v>0</v>
      </c>
      <c r="E30" s="37">
        <v>0</v>
      </c>
      <c r="F30" s="37">
        <v>0</v>
      </c>
      <c r="G30" s="37">
        <v>8</v>
      </c>
      <c r="H30" s="37">
        <v>0</v>
      </c>
      <c r="I30" s="37">
        <v>0</v>
      </c>
      <c r="J30" s="38">
        <v>0</v>
      </c>
      <c r="K30" s="195">
        <v>8</v>
      </c>
      <c r="L30" s="37">
        <v>10</v>
      </c>
      <c r="M30" s="38">
        <v>8</v>
      </c>
      <c r="N30" s="195">
        <v>74</v>
      </c>
      <c r="O30" s="37">
        <v>111</v>
      </c>
      <c r="P30" s="37">
        <v>117</v>
      </c>
      <c r="Q30" s="37">
        <v>36</v>
      </c>
      <c r="R30" s="37">
        <v>42</v>
      </c>
      <c r="S30" s="37">
        <v>47</v>
      </c>
      <c r="T30" s="37">
        <v>34</v>
      </c>
      <c r="U30" s="38">
        <v>29</v>
      </c>
      <c r="V30" s="195">
        <v>0</v>
      </c>
      <c r="W30" s="37">
        <v>7</v>
      </c>
      <c r="X30" s="37">
        <v>0</v>
      </c>
      <c r="Y30" s="37">
        <v>33</v>
      </c>
      <c r="Z30" s="37">
        <v>24</v>
      </c>
      <c r="AA30" s="37">
        <v>3</v>
      </c>
      <c r="AB30" s="37">
        <v>8</v>
      </c>
      <c r="AC30" s="37">
        <v>4</v>
      </c>
      <c r="AD30" s="37">
        <v>0</v>
      </c>
      <c r="AE30" s="38">
        <v>0</v>
      </c>
      <c r="AF30" s="195">
        <v>0</v>
      </c>
      <c r="AG30" s="37">
        <v>23</v>
      </c>
      <c r="AH30" s="38">
        <v>12</v>
      </c>
      <c r="AI30" s="195">
        <v>22</v>
      </c>
      <c r="AJ30" s="37">
        <v>4</v>
      </c>
      <c r="AK30" s="38">
        <v>12</v>
      </c>
      <c r="AL30" s="248">
        <v>31.047062908008492</v>
      </c>
      <c r="AM30" s="39">
        <v>32.498392154853988</v>
      </c>
      <c r="AN30" s="39">
        <v>40.807963528949749</v>
      </c>
      <c r="AO30" s="39">
        <v>45.275781014336857</v>
      </c>
      <c r="AP30" s="39">
        <v>42.899585090580018</v>
      </c>
      <c r="AQ30" s="39">
        <v>44.478972800382472</v>
      </c>
      <c r="AR30" s="39">
        <v>62.336014023824568</v>
      </c>
      <c r="AS30" s="39">
        <v>55.662745231956563</v>
      </c>
      <c r="AT30" s="39">
        <v>62.61</v>
      </c>
      <c r="AU30" s="587">
        <v>54</v>
      </c>
      <c r="AV30" s="252">
        <v>15701.390430333351</v>
      </c>
      <c r="AW30" s="226">
        <v>17626.535990119577</v>
      </c>
      <c r="AX30" s="226">
        <v>30887.701265217616</v>
      </c>
      <c r="AY30" s="226">
        <v>99218.274227238318</v>
      </c>
      <c r="AZ30" s="226">
        <v>91022.53259799318</v>
      </c>
      <c r="BA30" s="226">
        <v>88348.956465814088</v>
      </c>
      <c r="BB30" s="226">
        <v>96006.881008076234</v>
      </c>
      <c r="BC30" s="226">
        <v>148912.8690218041</v>
      </c>
      <c r="BD30" s="226">
        <v>170426.8</v>
      </c>
      <c r="BE30" s="567">
        <v>72776</v>
      </c>
      <c r="BF30" s="252">
        <v>7877.0183436633824</v>
      </c>
      <c r="BG30" s="226">
        <v>1.4228718106328364</v>
      </c>
      <c r="BH30" s="226">
        <v>1.4228718106328364</v>
      </c>
      <c r="BI30" s="226">
        <v>4655.6365643906411</v>
      </c>
      <c r="BJ30" s="226">
        <v>25401.107563417398</v>
      </c>
      <c r="BK30" s="226">
        <v>27395.973841924635</v>
      </c>
      <c r="BL30" s="226">
        <v>34225.772761680353</v>
      </c>
      <c r="BM30" s="226">
        <v>14228.718106328364</v>
      </c>
      <c r="BN30" s="226">
        <v>12346.36</v>
      </c>
      <c r="BO30" s="567">
        <v>6915</v>
      </c>
      <c r="BP30" s="252">
        <v>32710.641942846083</v>
      </c>
      <c r="BQ30" s="226">
        <v>32144.32</v>
      </c>
      <c r="BR30" s="567">
        <v>42137</v>
      </c>
      <c r="BS30" s="658">
        <f t="shared" si="8"/>
        <v>0.31086922977372056</v>
      </c>
      <c r="BT30" s="263">
        <f t="shared" ref="BT30:CA30" si="40">BF30/AV30</f>
        <v>0.50167648391481645</v>
      </c>
      <c r="BU30" s="41">
        <f t="shared" si="40"/>
        <v>8.0723280594123341E-5</v>
      </c>
      <c r="BV30" s="41">
        <f t="shared" si="40"/>
        <v>4.6065966463976408E-5</v>
      </c>
      <c r="BW30" s="41">
        <f t="shared" si="40"/>
        <v>4.6923176205704784E-2</v>
      </c>
      <c r="BX30" s="41">
        <f t="shared" si="40"/>
        <v>0.27906395085273017</v>
      </c>
      <c r="BY30" s="41">
        <f t="shared" si="40"/>
        <v>0.31008825613605617</v>
      </c>
      <c r="BZ30" s="41">
        <f t="shared" si="40"/>
        <v>0.35649291386521798</v>
      </c>
      <c r="CA30" s="41">
        <f t="shared" si="40"/>
        <v>9.5550627691183415E-2</v>
      </c>
      <c r="CB30" s="41">
        <f t="shared" ref="CB30:CB35" si="41">BN30/BD30</f>
        <v>7.2443770580683325E-2</v>
      </c>
      <c r="CC30" s="42">
        <f t="shared" si="0"/>
        <v>9.5017588215895343E-2</v>
      </c>
      <c r="CD30" s="195" t="s">
        <v>107</v>
      </c>
      <c r="CE30" s="43">
        <f t="shared" ref="CE30:CL30" si="42">(BU30-BT30)*100</f>
        <v>-50.159576063422229</v>
      </c>
      <c r="CF30" s="43">
        <f t="shared" si="42"/>
        <v>-3.4657314130146933E-3</v>
      </c>
      <c r="CG30" s="43">
        <f t="shared" si="42"/>
        <v>4.6877110239240807</v>
      </c>
      <c r="CH30" s="43">
        <f t="shared" si="42"/>
        <v>23.214077464702537</v>
      </c>
      <c r="CI30" s="43">
        <f t="shared" si="42"/>
        <v>3.1024305283326004</v>
      </c>
      <c r="CJ30" s="43">
        <f t="shared" si="42"/>
        <v>4.6404657729161798</v>
      </c>
      <c r="CK30" s="43">
        <f t="shared" si="42"/>
        <v>-26.094228617403459</v>
      </c>
      <c r="CL30" s="43">
        <f t="shared" si="42"/>
        <v>-2.310685711050009</v>
      </c>
      <c r="CM30" s="562">
        <f t="shared" si="1"/>
        <v>2.2573817635212019</v>
      </c>
      <c r="CN30" s="263">
        <f t="shared" ref="CN30:CS30" si="43">X30/N30</f>
        <v>0</v>
      </c>
      <c r="CO30" s="41">
        <f t="shared" si="43"/>
        <v>0.29729729729729731</v>
      </c>
      <c r="CP30" s="41">
        <f t="shared" si="43"/>
        <v>0.20512820512820512</v>
      </c>
      <c r="CQ30" s="41">
        <f t="shared" si="43"/>
        <v>8.3333333333333329E-2</v>
      </c>
      <c r="CR30" s="41">
        <f t="shared" si="43"/>
        <v>0.19047619047619047</v>
      </c>
      <c r="CS30" s="41">
        <f t="shared" si="43"/>
        <v>8.5106382978723402E-2</v>
      </c>
      <c r="CT30" s="41">
        <f t="shared" ref="CT30:CT35" si="44">AD30/T30</f>
        <v>0</v>
      </c>
      <c r="CU30" s="42">
        <f t="shared" si="3"/>
        <v>0</v>
      </c>
      <c r="CV30" s="263">
        <f>AF30/S30</f>
        <v>0</v>
      </c>
      <c r="CW30" s="41">
        <f>AG30/T30</f>
        <v>0.67647058823529416</v>
      </c>
      <c r="CX30" s="42">
        <f t="shared" si="4"/>
        <v>0.41379310344827586</v>
      </c>
      <c r="CY30" s="263">
        <f>AI30/S30</f>
        <v>0.46808510638297873</v>
      </c>
      <c r="CZ30" s="41">
        <f>AJ30/T30</f>
        <v>0.11764705882352941</v>
      </c>
      <c r="DA30" s="42">
        <f t="shared" si="5"/>
        <v>0.41379310344827586</v>
      </c>
      <c r="DB30" s="263">
        <f>(AC30+AF30+AI30)/S30</f>
        <v>0.55319148936170215</v>
      </c>
      <c r="DC30" s="41">
        <f>(AD30+AG30+AJ30)/T30</f>
        <v>0.79411764705882348</v>
      </c>
      <c r="DD30" s="42">
        <f t="shared" si="6"/>
        <v>0.82758620689655171</v>
      </c>
      <c r="DE30" s="668">
        <f t="shared" si="11"/>
        <v>-0.13751796837565883</v>
      </c>
      <c r="DF30" s="549">
        <f t="shared" si="12"/>
        <v>-0.14705882352941177</v>
      </c>
      <c r="DG30" s="263"/>
      <c r="DH30" s="42"/>
      <c r="DI30" s="263" t="s">
        <v>192</v>
      </c>
      <c r="DJ30" s="173"/>
      <c r="DK30" s="189"/>
      <c r="DL30" s="94"/>
      <c r="DM30" s="189"/>
      <c r="DN30" s="173"/>
      <c r="DO30" s="189"/>
      <c r="DP30" s="94" t="s">
        <v>192</v>
      </c>
      <c r="DQ30" s="189"/>
      <c r="DR30" s="173" t="s">
        <v>192</v>
      </c>
      <c r="DS30" s="189"/>
      <c r="DT30" s="94" t="s">
        <v>192</v>
      </c>
      <c r="DU30" s="189"/>
      <c r="DV30" s="173" t="s">
        <v>192</v>
      </c>
    </row>
    <row r="31" spans="1:126" x14ac:dyDescent="0.25">
      <c r="A31" s="10">
        <v>38</v>
      </c>
      <c r="B31" s="35" t="s">
        <v>81</v>
      </c>
      <c r="C31" s="37">
        <v>2</v>
      </c>
      <c r="D31" s="37">
        <v>2</v>
      </c>
      <c r="E31" s="37">
        <v>2</v>
      </c>
      <c r="F31" s="37">
        <v>0</v>
      </c>
      <c r="G31" s="37"/>
      <c r="H31" s="37"/>
      <c r="I31" s="37"/>
      <c r="J31" s="38"/>
      <c r="K31" s="195"/>
      <c r="L31" s="37"/>
      <c r="M31" s="38"/>
      <c r="N31" s="195">
        <v>32</v>
      </c>
      <c r="O31" s="37">
        <v>59</v>
      </c>
      <c r="P31" s="37">
        <v>71</v>
      </c>
      <c r="Q31" s="37">
        <v>25</v>
      </c>
      <c r="R31" s="37"/>
      <c r="S31" s="37"/>
      <c r="T31" s="37"/>
      <c r="U31" s="38"/>
      <c r="V31" s="195">
        <v>5</v>
      </c>
      <c r="W31" s="37">
        <v>10</v>
      </c>
      <c r="X31" s="37">
        <v>3</v>
      </c>
      <c r="Y31" s="37">
        <v>3</v>
      </c>
      <c r="Z31" s="37">
        <v>28</v>
      </c>
      <c r="AA31" s="37">
        <v>0</v>
      </c>
      <c r="AB31" s="37"/>
      <c r="AC31" s="37"/>
      <c r="AD31" s="37"/>
      <c r="AE31" s="38"/>
      <c r="AF31" s="195"/>
      <c r="AG31" s="37"/>
      <c r="AH31" s="38"/>
      <c r="AI31" s="195"/>
      <c r="AJ31" s="37"/>
      <c r="AK31" s="38"/>
      <c r="AL31" s="248" t="s">
        <v>265</v>
      </c>
      <c r="AM31" s="39" t="s">
        <v>265</v>
      </c>
      <c r="AN31" s="39" t="s">
        <v>294</v>
      </c>
      <c r="AO31" s="39" t="s">
        <v>294</v>
      </c>
      <c r="AP31" s="39" t="s">
        <v>294</v>
      </c>
      <c r="AQ31" s="39" t="s">
        <v>294</v>
      </c>
      <c r="AR31" s="37"/>
      <c r="AS31" s="37"/>
      <c r="AT31" s="37"/>
      <c r="AU31" s="38"/>
      <c r="AV31" s="252">
        <v>15317.215041462485</v>
      </c>
      <c r="AW31" s="226">
        <v>15317.215041462485</v>
      </c>
      <c r="AX31" s="226">
        <v>17746.057222212738</v>
      </c>
      <c r="AY31" s="226">
        <v>18679.461129987878</v>
      </c>
      <c r="AZ31" s="226">
        <v>18679.461129987878</v>
      </c>
      <c r="BA31" s="226">
        <v>17643.610451847173</v>
      </c>
      <c r="BB31" s="226"/>
      <c r="BC31" s="226"/>
      <c r="BD31" s="226"/>
      <c r="BE31" s="567"/>
      <c r="BF31" s="252">
        <v>2161.3422803512785</v>
      </c>
      <c r="BG31" s="226">
        <v>2719.1080301193506</v>
      </c>
      <c r="BH31" s="226">
        <v>2569.7064900029027</v>
      </c>
      <c r="BI31" s="226">
        <v>4570.2642557526706</v>
      </c>
      <c r="BJ31" s="226">
        <v>6902.3511533798901</v>
      </c>
      <c r="BK31" s="226">
        <v>8437.6298370527202</v>
      </c>
      <c r="BL31" s="226"/>
      <c r="BM31" s="226"/>
      <c r="BN31" s="226"/>
      <c r="BO31" s="567"/>
      <c r="BP31" s="252"/>
      <c r="BQ31" s="226"/>
      <c r="BR31" s="567"/>
      <c r="BS31" s="658"/>
      <c r="BT31" s="263">
        <f t="shared" ref="BT31:BY31" si="45">BF31/AV31</f>
        <v>0.14110543427775196</v>
      </c>
      <c r="BU31" s="41">
        <f t="shared" si="45"/>
        <v>0.177519739897817</v>
      </c>
      <c r="BV31" s="41">
        <f t="shared" si="45"/>
        <v>0.14480436177036562</v>
      </c>
      <c r="BW31" s="41">
        <f t="shared" si="45"/>
        <v>0.24466788543570991</v>
      </c>
      <c r="BX31" s="41">
        <f t="shared" si="45"/>
        <v>0.36951553930530168</v>
      </c>
      <c r="BY31" s="41">
        <f t="shared" si="45"/>
        <v>0.47822580645161289</v>
      </c>
      <c r="BZ31" s="41"/>
      <c r="CA31" s="41"/>
      <c r="CB31" s="41"/>
      <c r="CC31" s="42"/>
      <c r="CD31" s="195" t="s">
        <v>107</v>
      </c>
      <c r="CE31" s="43">
        <f>(BU31-BT31)*100</f>
        <v>3.6414305620065033</v>
      </c>
      <c r="CF31" s="43">
        <f>(BV31-BU31)*100</f>
        <v>-3.2715378127451373</v>
      </c>
      <c r="CG31" s="43">
        <f>(BW31-BV31)*100</f>
        <v>9.9863523665344296</v>
      </c>
      <c r="CH31" s="43">
        <f>(BX31-BW31)*100</f>
        <v>12.484765386959177</v>
      </c>
      <c r="CI31" s="43">
        <f>(BY31-BX31)*100</f>
        <v>10.871026714631121</v>
      </c>
      <c r="CJ31" s="43"/>
      <c r="CK31" s="43"/>
      <c r="CL31" s="43"/>
      <c r="CM31" s="562">
        <f t="shared" si="1"/>
        <v>0</v>
      </c>
      <c r="CN31" s="263">
        <f>X31/N31</f>
        <v>9.375E-2</v>
      </c>
      <c r="CO31" s="41">
        <f>Y31/O31</f>
        <v>5.0847457627118647E-2</v>
      </c>
      <c r="CP31" s="41">
        <f>Z31/P31</f>
        <v>0.39436619718309857</v>
      </c>
      <c r="CQ31" s="41">
        <f>AA31/Q31</f>
        <v>0</v>
      </c>
      <c r="CR31" s="41"/>
      <c r="CS31" s="41"/>
      <c r="CT31" s="41"/>
      <c r="CU31" s="42"/>
      <c r="CV31" s="263"/>
      <c r="CW31" s="41"/>
      <c r="CX31" s="42"/>
      <c r="CY31" s="263"/>
      <c r="CZ31" s="41"/>
      <c r="DA31" s="42"/>
      <c r="DB31" s="263"/>
      <c r="DC31" s="41"/>
      <c r="DD31" s="42"/>
      <c r="DE31" s="668"/>
      <c r="DF31" s="549"/>
      <c r="DG31" s="263"/>
      <c r="DH31" s="42" t="s">
        <v>192</v>
      </c>
      <c r="DI31" s="263"/>
      <c r="DJ31" s="173"/>
      <c r="DK31" s="189"/>
      <c r="DL31" s="94"/>
      <c r="DM31" s="189"/>
      <c r="DN31" s="173"/>
      <c r="DO31" s="189"/>
      <c r="DP31" s="94"/>
      <c r="DQ31" s="189"/>
      <c r="DR31" s="173"/>
      <c r="DS31" s="189"/>
      <c r="DT31" s="94"/>
      <c r="DU31" s="189"/>
      <c r="DV31" s="173"/>
    </row>
    <row r="32" spans="1:126" x14ac:dyDescent="0.25">
      <c r="A32" s="10">
        <v>39</v>
      </c>
      <c r="B32" s="35" t="s">
        <v>18</v>
      </c>
      <c r="C32" s="37"/>
      <c r="D32" s="37"/>
      <c r="E32" s="37"/>
      <c r="F32" s="37">
        <v>6</v>
      </c>
      <c r="G32" s="37">
        <v>6</v>
      </c>
      <c r="H32" s="37">
        <v>0</v>
      </c>
      <c r="I32" s="37">
        <v>0</v>
      </c>
      <c r="J32" s="38">
        <v>0</v>
      </c>
      <c r="K32" s="195">
        <v>6</v>
      </c>
      <c r="L32" s="37">
        <v>7</v>
      </c>
      <c r="M32" s="38">
        <v>7</v>
      </c>
      <c r="N32" s="195"/>
      <c r="O32" s="37"/>
      <c r="P32" s="37"/>
      <c r="Q32" s="37">
        <v>52</v>
      </c>
      <c r="R32" s="37">
        <v>41</v>
      </c>
      <c r="S32" s="37">
        <v>33</v>
      </c>
      <c r="T32" s="37">
        <v>45</v>
      </c>
      <c r="U32" s="38">
        <v>39</v>
      </c>
      <c r="V32" s="195"/>
      <c r="W32" s="37"/>
      <c r="X32" s="37"/>
      <c r="Y32" s="37"/>
      <c r="Z32" s="37"/>
      <c r="AA32" s="37">
        <v>7</v>
      </c>
      <c r="AB32" s="37">
        <v>4</v>
      </c>
      <c r="AC32" s="37">
        <v>6</v>
      </c>
      <c r="AD32" s="37">
        <v>7</v>
      </c>
      <c r="AE32" s="38">
        <v>4</v>
      </c>
      <c r="AF32" s="195">
        <v>14</v>
      </c>
      <c r="AG32" s="37">
        <v>8</v>
      </c>
      <c r="AH32" s="38">
        <v>7</v>
      </c>
      <c r="AI32" s="195">
        <v>4</v>
      </c>
      <c r="AJ32" s="37">
        <v>11</v>
      </c>
      <c r="AK32" s="38">
        <v>11</v>
      </c>
      <c r="AL32" s="248"/>
      <c r="AM32" s="39"/>
      <c r="AN32" s="39"/>
      <c r="AO32" s="39"/>
      <c r="AP32" s="39"/>
      <c r="AQ32" s="39"/>
      <c r="AR32" s="39">
        <v>49.28827952032146</v>
      </c>
      <c r="AS32" s="39">
        <v>49.28827952032146</v>
      </c>
      <c r="AT32" s="39">
        <v>53.87</v>
      </c>
      <c r="AU32" s="587">
        <v>53.87</v>
      </c>
      <c r="AV32" s="252"/>
      <c r="AW32" s="226"/>
      <c r="AX32" s="226"/>
      <c r="AY32" s="226"/>
      <c r="AZ32" s="226"/>
      <c r="BA32" s="226">
        <v>75440.663399752986</v>
      </c>
      <c r="BB32" s="226">
        <v>68491.357476622215</v>
      </c>
      <c r="BC32" s="226">
        <v>72685.983574367827</v>
      </c>
      <c r="BD32" s="226">
        <v>66043</v>
      </c>
      <c r="BE32" s="567">
        <v>73158</v>
      </c>
      <c r="BF32" s="252"/>
      <c r="BG32" s="226"/>
      <c r="BH32" s="226"/>
      <c r="BI32" s="226"/>
      <c r="BJ32" s="226"/>
      <c r="BK32" s="226">
        <v>25973.102031291797</v>
      </c>
      <c r="BL32" s="226">
        <v>24443.514834861497</v>
      </c>
      <c r="BM32" s="226">
        <v>12874.144142605905</v>
      </c>
      <c r="BN32" s="226">
        <v>14843</v>
      </c>
      <c r="BO32" s="567">
        <v>8153</v>
      </c>
      <c r="BP32" s="252">
        <v>26603.434243402146</v>
      </c>
      <c r="BQ32" s="226">
        <v>28405</v>
      </c>
      <c r="BR32" s="567">
        <v>25294</v>
      </c>
      <c r="BS32" s="658">
        <f t="shared" si="8"/>
        <v>-0.10952297130786834</v>
      </c>
      <c r="BT32" s="263"/>
      <c r="BU32" s="41"/>
      <c r="BV32" s="41"/>
      <c r="BW32" s="41"/>
      <c r="BX32" s="41"/>
      <c r="BY32" s="41">
        <f t="shared" ref="BY32:CA33" si="46">BK32/BA32</f>
        <v>0.34428517540550735</v>
      </c>
      <c r="BZ32" s="41">
        <f t="shared" si="46"/>
        <v>0.35688466012963271</v>
      </c>
      <c r="CA32" s="41">
        <f t="shared" si="46"/>
        <v>0.17712003758515385</v>
      </c>
      <c r="CB32" s="41">
        <f t="shared" si="41"/>
        <v>0.224747512983965</v>
      </c>
      <c r="CC32" s="42">
        <f t="shared" si="0"/>
        <v>0.11144372454140354</v>
      </c>
      <c r="CD32" s="195" t="s">
        <v>107</v>
      </c>
      <c r="CE32" s="43"/>
      <c r="CF32" s="43"/>
      <c r="CG32" s="43"/>
      <c r="CH32" s="43"/>
      <c r="CI32" s="43"/>
      <c r="CJ32" s="43">
        <f t="shared" ref="CJ32:CL33" si="47">(BZ32-BY32)*100</f>
        <v>1.2599484724125365</v>
      </c>
      <c r="CK32" s="43">
        <f t="shared" si="47"/>
        <v>-17.976462254447885</v>
      </c>
      <c r="CL32" s="43">
        <f t="shared" si="47"/>
        <v>4.762747539881115</v>
      </c>
      <c r="CM32" s="562">
        <f t="shared" si="1"/>
        <v>-11.330378844256145</v>
      </c>
      <c r="CN32" s="263"/>
      <c r="CO32" s="41"/>
      <c r="CP32" s="41"/>
      <c r="CQ32" s="41">
        <f t="shared" ref="CQ32:CS33" si="48">AA32/Q32</f>
        <v>0.13461538461538461</v>
      </c>
      <c r="CR32" s="41">
        <f t="shared" si="48"/>
        <v>9.7560975609756101E-2</v>
      </c>
      <c r="CS32" s="41">
        <f t="shared" si="48"/>
        <v>0.18181818181818182</v>
      </c>
      <c r="CT32" s="41">
        <f t="shared" si="44"/>
        <v>0.15555555555555556</v>
      </c>
      <c r="CU32" s="42">
        <f t="shared" si="3"/>
        <v>0.10256410256410256</v>
      </c>
      <c r="CV32" s="263">
        <f t="shared" ref="CV32:CW35" si="49">AF32/S32</f>
        <v>0.42424242424242425</v>
      </c>
      <c r="CW32" s="41">
        <f t="shared" si="49"/>
        <v>0.17777777777777778</v>
      </c>
      <c r="CX32" s="42">
        <f t="shared" si="4"/>
        <v>0.17948717948717949</v>
      </c>
      <c r="CY32" s="263">
        <f t="shared" ref="CY32:CZ35" si="50">AI32/S32</f>
        <v>0.12121212121212122</v>
      </c>
      <c r="CZ32" s="41">
        <f t="shared" si="50"/>
        <v>0.24444444444444444</v>
      </c>
      <c r="DA32" s="42">
        <f t="shared" si="5"/>
        <v>0.28205128205128205</v>
      </c>
      <c r="DB32" s="263">
        <f t="shared" ref="DB32:DC35" si="51">(AC32+AF32+AI32)/S32</f>
        <v>0.72727272727272729</v>
      </c>
      <c r="DC32" s="41">
        <f t="shared" si="51"/>
        <v>0.57777777777777772</v>
      </c>
      <c r="DD32" s="42">
        <f t="shared" si="6"/>
        <v>0.5641025641025641</v>
      </c>
      <c r="DE32" s="668">
        <f t="shared" si="11"/>
        <v>0</v>
      </c>
      <c r="DF32" s="549">
        <f t="shared" si="12"/>
        <v>-0.13333333333333333</v>
      </c>
      <c r="DG32" s="263"/>
      <c r="DH32" s="42" t="s">
        <v>192</v>
      </c>
      <c r="DI32" s="263"/>
      <c r="DJ32" s="173" t="s">
        <v>192</v>
      </c>
      <c r="DK32" s="189"/>
      <c r="DL32" s="94" t="s">
        <v>192</v>
      </c>
      <c r="DM32" s="189"/>
      <c r="DN32" s="173" t="s">
        <v>192</v>
      </c>
      <c r="DO32" s="189"/>
      <c r="DP32" s="94" t="s">
        <v>192</v>
      </c>
      <c r="DQ32" s="189"/>
      <c r="DR32" s="173" t="s">
        <v>192</v>
      </c>
      <c r="DS32" s="189"/>
      <c r="DT32" s="94" t="s">
        <v>192</v>
      </c>
      <c r="DU32" s="189"/>
      <c r="DV32" s="173" t="s">
        <v>192</v>
      </c>
    </row>
    <row r="33" spans="1:126" x14ac:dyDescent="0.25">
      <c r="A33" s="10">
        <v>40</v>
      </c>
      <c r="B33" s="35" t="s">
        <v>19</v>
      </c>
      <c r="C33" s="37"/>
      <c r="D33" s="37"/>
      <c r="E33" s="37"/>
      <c r="F33" s="37">
        <v>12</v>
      </c>
      <c r="G33" s="37">
        <v>0</v>
      </c>
      <c r="H33" s="37">
        <v>0</v>
      </c>
      <c r="I33" s="37">
        <v>0</v>
      </c>
      <c r="J33" s="38">
        <v>0</v>
      </c>
      <c r="K33" s="195">
        <v>13</v>
      </c>
      <c r="L33" s="37">
        <v>11</v>
      </c>
      <c r="M33" s="38">
        <v>13</v>
      </c>
      <c r="N33" s="195"/>
      <c r="O33" s="37"/>
      <c r="P33" s="37"/>
      <c r="Q33" s="37">
        <v>61</v>
      </c>
      <c r="R33" s="37">
        <v>60</v>
      </c>
      <c r="S33" s="37">
        <v>64</v>
      </c>
      <c r="T33" s="37">
        <v>60</v>
      </c>
      <c r="U33" s="38">
        <v>49</v>
      </c>
      <c r="V33" s="195"/>
      <c r="W33" s="37"/>
      <c r="X33" s="37"/>
      <c r="Y33" s="37"/>
      <c r="Z33" s="37"/>
      <c r="AA33" s="37">
        <v>1</v>
      </c>
      <c r="AB33" s="37">
        <v>0</v>
      </c>
      <c r="AC33" s="37">
        <v>3</v>
      </c>
      <c r="AD33" s="37">
        <v>0</v>
      </c>
      <c r="AE33" s="38">
        <v>5</v>
      </c>
      <c r="AF33" s="195">
        <v>0</v>
      </c>
      <c r="AG33" s="37">
        <v>4</v>
      </c>
      <c r="AH33" s="38">
        <v>0</v>
      </c>
      <c r="AI33" s="195">
        <v>25</v>
      </c>
      <c r="AJ33" s="37">
        <v>1</v>
      </c>
      <c r="AK33" s="38">
        <v>21</v>
      </c>
      <c r="AL33" s="248"/>
      <c r="AM33" s="39"/>
      <c r="AN33" s="39"/>
      <c r="AO33" s="39"/>
      <c r="AP33" s="39"/>
      <c r="AQ33" s="39"/>
      <c r="AR33" s="39" t="s">
        <v>323</v>
      </c>
      <c r="AS33" s="39">
        <v>56.914872425313462</v>
      </c>
      <c r="AT33" s="39">
        <v>56.24</v>
      </c>
      <c r="AU33" s="587">
        <v>52.49</v>
      </c>
      <c r="AV33" s="252"/>
      <c r="AW33" s="226"/>
      <c r="AX33" s="226"/>
      <c r="AY33" s="226"/>
      <c r="AZ33" s="226"/>
      <c r="BA33" s="226">
        <v>65980.330220089803</v>
      </c>
      <c r="BB33" s="226">
        <v>83839.875697918629</v>
      </c>
      <c r="BC33" s="226">
        <v>86321.364135662297</v>
      </c>
      <c r="BD33" s="226">
        <v>74085.820000000007</v>
      </c>
      <c r="BE33" s="567">
        <v>77825</v>
      </c>
      <c r="BF33" s="252"/>
      <c r="BG33" s="226"/>
      <c r="BH33" s="226"/>
      <c r="BI33" s="226"/>
      <c r="BJ33" s="226"/>
      <c r="BK33" s="226">
        <v>28776.856705425696</v>
      </c>
      <c r="BL33" s="226">
        <v>35479.308598129777</v>
      </c>
      <c r="BM33" s="226">
        <v>3743.5757337749928</v>
      </c>
      <c r="BN33" s="226">
        <v>14954.19</v>
      </c>
      <c r="BO33" s="567">
        <v>11878.69</v>
      </c>
      <c r="BP33" s="252">
        <v>36075.491886784934</v>
      </c>
      <c r="BQ33" s="226">
        <v>39498.559999999998</v>
      </c>
      <c r="BR33" s="567">
        <v>38448.6</v>
      </c>
      <c r="BS33" s="658">
        <f t="shared" si="8"/>
        <v>-2.6582234896664565E-2</v>
      </c>
      <c r="BT33" s="263"/>
      <c r="BU33" s="41"/>
      <c r="BV33" s="41"/>
      <c r="BW33" s="41"/>
      <c r="BX33" s="41"/>
      <c r="BY33" s="41">
        <f t="shared" si="46"/>
        <v>0.43614296275018749</v>
      </c>
      <c r="BZ33" s="41">
        <f t="shared" si="46"/>
        <v>0.42317940362846423</v>
      </c>
      <c r="CA33" s="41">
        <f t="shared" si="46"/>
        <v>4.336789358300229E-2</v>
      </c>
      <c r="CB33" s="41">
        <f t="shared" si="41"/>
        <v>0.20184955771563301</v>
      </c>
      <c r="CC33" s="42">
        <f t="shared" si="0"/>
        <v>0.15263334404111789</v>
      </c>
      <c r="CD33" s="195" t="s">
        <v>107</v>
      </c>
      <c r="CE33" s="43"/>
      <c r="CF33" s="43"/>
      <c r="CG33" s="43"/>
      <c r="CH33" s="43"/>
      <c r="CI33" s="43"/>
      <c r="CJ33" s="43">
        <f t="shared" si="47"/>
        <v>-1.2963559121723256</v>
      </c>
      <c r="CK33" s="43">
        <f t="shared" si="47"/>
        <v>-37.981151004546192</v>
      </c>
      <c r="CL33" s="43">
        <f t="shared" si="47"/>
        <v>15.848166413263071</v>
      </c>
      <c r="CM33" s="562">
        <f t="shared" si="1"/>
        <v>-4.9216213674515119</v>
      </c>
      <c r="CN33" s="263"/>
      <c r="CO33" s="41"/>
      <c r="CP33" s="41"/>
      <c r="CQ33" s="41">
        <f t="shared" si="48"/>
        <v>1.6393442622950821E-2</v>
      </c>
      <c r="CR33" s="41">
        <f t="shared" si="48"/>
        <v>0</v>
      </c>
      <c r="CS33" s="41">
        <f t="shared" si="48"/>
        <v>4.6875E-2</v>
      </c>
      <c r="CT33" s="41">
        <f t="shared" si="44"/>
        <v>0</v>
      </c>
      <c r="CU33" s="42">
        <f t="shared" si="3"/>
        <v>0.10204081632653061</v>
      </c>
      <c r="CV33" s="263">
        <f t="shared" si="49"/>
        <v>0</v>
      </c>
      <c r="CW33" s="41">
        <f t="shared" si="49"/>
        <v>6.6666666666666666E-2</v>
      </c>
      <c r="CX33" s="42">
        <f t="shared" si="4"/>
        <v>0</v>
      </c>
      <c r="CY33" s="263">
        <f t="shared" si="50"/>
        <v>0.390625</v>
      </c>
      <c r="CZ33" s="41">
        <f t="shared" si="50"/>
        <v>1.6666666666666666E-2</v>
      </c>
      <c r="DA33" s="42">
        <f t="shared" si="5"/>
        <v>0.42857142857142855</v>
      </c>
      <c r="DB33" s="263">
        <f t="shared" si="51"/>
        <v>0.4375</v>
      </c>
      <c r="DC33" s="41">
        <f t="shared" si="51"/>
        <v>8.3333333333333329E-2</v>
      </c>
      <c r="DD33" s="42">
        <f t="shared" si="6"/>
        <v>0.53061224489795922</v>
      </c>
      <c r="DE33" s="668">
        <f>(AU33-AT33)/AT33</f>
        <v>-6.667852062588904E-2</v>
      </c>
      <c r="DF33" s="549">
        <f t="shared" si="12"/>
        <v>-0.18333333333333332</v>
      </c>
      <c r="DG33" s="263" t="s">
        <v>192</v>
      </c>
      <c r="DH33" s="42"/>
      <c r="DI33" s="263" t="s">
        <v>192</v>
      </c>
      <c r="DJ33" s="173"/>
      <c r="DK33" s="189" t="s">
        <v>192</v>
      </c>
      <c r="DL33" s="94"/>
      <c r="DM33" s="189"/>
      <c r="DN33" s="173" t="s">
        <v>192</v>
      </c>
      <c r="DO33" s="189" t="s">
        <v>192</v>
      </c>
      <c r="DP33" s="94"/>
      <c r="DQ33" s="189"/>
      <c r="DR33" s="173" t="s">
        <v>192</v>
      </c>
      <c r="DS33" s="189"/>
      <c r="DT33" s="94" t="s">
        <v>192</v>
      </c>
      <c r="DU33" s="189"/>
      <c r="DV33" s="173" t="s">
        <v>192</v>
      </c>
    </row>
    <row r="34" spans="1:126" x14ac:dyDescent="0.25">
      <c r="A34" s="10">
        <v>41</v>
      </c>
      <c r="B34" s="35" t="s">
        <v>383</v>
      </c>
      <c r="C34" s="37"/>
      <c r="D34" s="37"/>
      <c r="E34" s="37"/>
      <c r="F34" s="37"/>
      <c r="G34" s="37">
        <v>4</v>
      </c>
      <c r="H34" s="37">
        <v>0</v>
      </c>
      <c r="I34" s="37">
        <v>4</v>
      </c>
      <c r="J34" s="38">
        <v>0</v>
      </c>
      <c r="K34" s="195">
        <v>4</v>
      </c>
      <c r="L34" s="37">
        <v>9</v>
      </c>
      <c r="M34" s="38">
        <v>24</v>
      </c>
      <c r="N34" s="195"/>
      <c r="O34" s="37"/>
      <c r="P34" s="37"/>
      <c r="Q34" s="37"/>
      <c r="R34" s="37">
        <v>36</v>
      </c>
      <c r="S34" s="37">
        <v>37</v>
      </c>
      <c r="T34" s="37">
        <v>22</v>
      </c>
      <c r="U34" s="38">
        <v>78</v>
      </c>
      <c r="V34" s="195"/>
      <c r="W34" s="37"/>
      <c r="X34" s="37"/>
      <c r="Y34" s="37"/>
      <c r="Z34" s="37"/>
      <c r="AA34" s="37"/>
      <c r="AB34" s="37">
        <v>22</v>
      </c>
      <c r="AC34" s="37">
        <v>3</v>
      </c>
      <c r="AD34" s="37">
        <v>0</v>
      </c>
      <c r="AE34" s="38">
        <v>8</v>
      </c>
      <c r="AF34" s="195">
        <v>0</v>
      </c>
      <c r="AG34" s="37">
        <v>6</v>
      </c>
      <c r="AH34" s="38">
        <v>28</v>
      </c>
      <c r="AI34" s="195">
        <v>4</v>
      </c>
      <c r="AJ34" s="37">
        <v>4</v>
      </c>
      <c r="AK34" s="38">
        <v>2</v>
      </c>
      <c r="AL34" s="248"/>
      <c r="AM34" s="39"/>
      <c r="AN34" s="39"/>
      <c r="AO34" s="39"/>
      <c r="AP34" s="39"/>
      <c r="AQ34" s="39"/>
      <c r="AR34" s="39" t="s">
        <v>333</v>
      </c>
      <c r="AS34" s="39" t="s">
        <v>320</v>
      </c>
      <c r="AT34" s="39" t="s">
        <v>333</v>
      </c>
      <c r="AU34" s="587">
        <v>55</v>
      </c>
      <c r="AV34" s="252"/>
      <c r="AW34" s="226"/>
      <c r="AX34" s="226"/>
      <c r="AY34" s="226"/>
      <c r="AZ34" s="226"/>
      <c r="BA34" s="226"/>
      <c r="BB34" s="226">
        <v>35574.641009442181</v>
      </c>
      <c r="BC34" s="226">
        <v>26189.378546507989</v>
      </c>
      <c r="BD34" s="226">
        <v>25500.560000000001</v>
      </c>
      <c r="BE34" s="567">
        <v>55507</v>
      </c>
      <c r="BF34" s="252"/>
      <c r="BG34" s="226"/>
      <c r="BH34" s="226"/>
      <c r="BI34" s="226"/>
      <c r="BJ34" s="226"/>
      <c r="BK34" s="226"/>
      <c r="BL34" s="226">
        <v>4368.7856073670609</v>
      </c>
      <c r="BM34" s="226">
        <v>11307.562279099151</v>
      </c>
      <c r="BN34" s="226">
        <v>3367.45</v>
      </c>
      <c r="BO34" s="567">
        <v>15657</v>
      </c>
      <c r="BP34" s="252">
        <v>16925.060187477589</v>
      </c>
      <c r="BQ34" s="226">
        <v>15364</v>
      </c>
      <c r="BR34" s="567">
        <v>58436</v>
      </c>
      <c r="BS34" s="658">
        <f t="shared" si="8"/>
        <v>2.8034366050507682</v>
      </c>
      <c r="BT34" s="263"/>
      <c r="BU34" s="41"/>
      <c r="BV34" s="41"/>
      <c r="BW34" s="41"/>
      <c r="BX34" s="41"/>
      <c r="BY34" s="41"/>
      <c r="BZ34" s="41">
        <f t="shared" ref="BZ34:CA36" si="52">BL34/BB34</f>
        <v>0.12280617550595951</v>
      </c>
      <c r="CA34" s="41">
        <f t="shared" si="52"/>
        <v>0.43176138215799192</v>
      </c>
      <c r="CB34" s="41">
        <f t="shared" si="41"/>
        <v>0.1320539627365046</v>
      </c>
      <c r="CC34" s="42">
        <f t="shared" si="0"/>
        <v>0.28207253139243699</v>
      </c>
      <c r="CD34" s="195" t="s">
        <v>107</v>
      </c>
      <c r="CE34" s="43"/>
      <c r="CF34" s="43"/>
      <c r="CG34" s="43"/>
      <c r="CH34" s="43"/>
      <c r="CI34" s="43"/>
      <c r="CJ34" s="43"/>
      <c r="CK34" s="43">
        <f>(CA34-BZ34)*100</f>
        <v>30.895520665203239</v>
      </c>
      <c r="CL34" s="43">
        <f>(CB34-CA34)*100</f>
        <v>-29.970741942148731</v>
      </c>
      <c r="CM34" s="562">
        <f t="shared" si="1"/>
        <v>15.001856865593238</v>
      </c>
      <c r="CN34" s="263"/>
      <c r="CO34" s="41"/>
      <c r="CP34" s="41"/>
      <c r="CQ34" s="41"/>
      <c r="CR34" s="41">
        <f t="shared" ref="CR34:CS36" si="53">AB34/R34</f>
        <v>0.61111111111111116</v>
      </c>
      <c r="CS34" s="41">
        <f t="shared" si="53"/>
        <v>8.1081081081081086E-2</v>
      </c>
      <c r="CT34" s="41">
        <f t="shared" si="44"/>
        <v>0</v>
      </c>
      <c r="CU34" s="42">
        <f t="shared" si="3"/>
        <v>0.10256410256410256</v>
      </c>
      <c r="CV34" s="263">
        <f t="shared" si="49"/>
        <v>0</v>
      </c>
      <c r="CW34" s="41">
        <f t="shared" si="49"/>
        <v>0.27272727272727271</v>
      </c>
      <c r="CX34" s="42">
        <f t="shared" si="4"/>
        <v>0.35897435897435898</v>
      </c>
      <c r="CY34" s="263">
        <f t="shared" si="50"/>
        <v>0.10810810810810811</v>
      </c>
      <c r="CZ34" s="41">
        <f t="shared" si="50"/>
        <v>0.18181818181818182</v>
      </c>
      <c r="DA34" s="42">
        <f t="shared" si="5"/>
        <v>2.564102564102564E-2</v>
      </c>
      <c r="DB34" s="263">
        <f t="shared" si="51"/>
        <v>0.1891891891891892</v>
      </c>
      <c r="DC34" s="41">
        <f t="shared" si="51"/>
        <v>0.45454545454545453</v>
      </c>
      <c r="DD34" s="42">
        <f t="shared" si="6"/>
        <v>0.48717948717948717</v>
      </c>
      <c r="DE34" s="668"/>
      <c r="DF34" s="549">
        <f t="shared" si="12"/>
        <v>2.5454545454545454</v>
      </c>
      <c r="DG34" s="263"/>
      <c r="DH34" s="42"/>
      <c r="DI34" s="263"/>
      <c r="DJ34" s="173" t="s">
        <v>192</v>
      </c>
      <c r="DK34" s="189"/>
      <c r="DL34" s="94" t="s">
        <v>192</v>
      </c>
      <c r="DM34" s="189"/>
      <c r="DN34" s="173" t="s">
        <v>192</v>
      </c>
      <c r="DO34" s="189" t="s">
        <v>192</v>
      </c>
      <c r="DP34" s="94"/>
      <c r="DQ34" s="189"/>
      <c r="DR34" s="173" t="s">
        <v>192</v>
      </c>
      <c r="DS34" s="189" t="s">
        <v>192</v>
      </c>
      <c r="DT34" s="94"/>
      <c r="DU34" s="189" t="s">
        <v>192</v>
      </c>
      <c r="DV34" s="173"/>
    </row>
    <row r="35" spans="1:126" x14ac:dyDescent="0.25">
      <c r="A35" s="10">
        <v>41</v>
      </c>
      <c r="B35" s="35" t="s">
        <v>168</v>
      </c>
      <c r="C35" s="37"/>
      <c r="D35" s="37"/>
      <c r="E35" s="37"/>
      <c r="F35" s="37"/>
      <c r="G35" s="37">
        <v>0</v>
      </c>
      <c r="H35" s="37">
        <v>0</v>
      </c>
      <c r="I35" s="37">
        <v>11</v>
      </c>
      <c r="J35" s="38"/>
      <c r="K35" s="195">
        <v>8</v>
      </c>
      <c r="L35" s="37">
        <v>0</v>
      </c>
      <c r="M35" s="38"/>
      <c r="N35" s="195"/>
      <c r="O35" s="37"/>
      <c r="P35" s="37"/>
      <c r="Q35" s="37"/>
      <c r="R35" s="37">
        <v>33</v>
      </c>
      <c r="S35" s="37">
        <v>30</v>
      </c>
      <c r="T35" s="37">
        <v>31</v>
      </c>
      <c r="U35" s="38"/>
      <c r="V35" s="195"/>
      <c r="W35" s="37"/>
      <c r="X35" s="37"/>
      <c r="Y35" s="37"/>
      <c r="Z35" s="37"/>
      <c r="AA35" s="37"/>
      <c r="AB35" s="37">
        <v>8</v>
      </c>
      <c r="AC35" s="37">
        <v>8</v>
      </c>
      <c r="AD35" s="37">
        <v>0</v>
      </c>
      <c r="AE35" s="38"/>
      <c r="AF35" s="195">
        <v>10</v>
      </c>
      <c r="AG35" s="37">
        <v>14</v>
      </c>
      <c r="AH35" s="38"/>
      <c r="AI35" s="195">
        <v>12</v>
      </c>
      <c r="AJ35" s="37">
        <v>0</v>
      </c>
      <c r="AK35" s="38"/>
      <c r="AL35" s="248"/>
      <c r="AM35" s="39"/>
      <c r="AN35" s="39"/>
      <c r="AO35" s="39"/>
      <c r="AP35" s="39"/>
      <c r="AQ35" s="39"/>
      <c r="AR35" s="39" t="s">
        <v>285</v>
      </c>
      <c r="AS35" s="39" t="s">
        <v>316</v>
      </c>
      <c r="AT35" s="39" t="s">
        <v>343</v>
      </c>
      <c r="AU35" s="587"/>
      <c r="AV35" s="252"/>
      <c r="AW35" s="226"/>
      <c r="AX35" s="226"/>
      <c r="AY35" s="226"/>
      <c r="AZ35" s="226"/>
      <c r="BA35" s="226"/>
      <c r="BB35" s="226">
        <v>48781.737155736169</v>
      </c>
      <c r="BC35" s="226">
        <v>37878.27047085674</v>
      </c>
      <c r="BD35" s="226">
        <v>33655</v>
      </c>
      <c r="BE35" s="567"/>
      <c r="BF35" s="252"/>
      <c r="BG35" s="226"/>
      <c r="BH35" s="226"/>
      <c r="BI35" s="226"/>
      <c r="BJ35" s="226"/>
      <c r="BK35" s="226"/>
      <c r="BL35" s="226">
        <v>5903.495142315639</v>
      </c>
      <c r="BM35" s="226">
        <v>6999.1064365029224</v>
      </c>
      <c r="BN35" s="226">
        <v>5160</v>
      </c>
      <c r="BO35" s="567"/>
      <c r="BP35" s="252">
        <v>19439.274676865811</v>
      </c>
      <c r="BQ35" s="226">
        <v>22652</v>
      </c>
      <c r="BR35" s="567"/>
      <c r="BS35" s="658"/>
      <c r="BT35" s="263"/>
      <c r="BU35" s="41"/>
      <c r="BV35" s="41"/>
      <c r="BW35" s="41"/>
      <c r="BX35" s="41"/>
      <c r="BY35" s="41"/>
      <c r="BZ35" s="41">
        <f t="shared" si="52"/>
        <v>0.12101855092754638</v>
      </c>
      <c r="CA35" s="41">
        <f t="shared" si="52"/>
        <v>0.18477893392434544</v>
      </c>
      <c r="CB35" s="41">
        <f t="shared" si="41"/>
        <v>0.1533204575843114</v>
      </c>
      <c r="CC35" s="42"/>
      <c r="CD35" s="195"/>
      <c r="CE35" s="43"/>
      <c r="CF35" s="43"/>
      <c r="CG35" s="43"/>
      <c r="CH35" s="43"/>
      <c r="CI35" s="43"/>
      <c r="CJ35" s="43"/>
      <c r="CK35" s="43">
        <f>(CA35-BZ35)*100</f>
        <v>6.3760382996799061</v>
      </c>
      <c r="CL35" s="43">
        <f>(CB35-CA35)*100</f>
        <v>-3.1458476340034043</v>
      </c>
      <c r="CM35" s="562">
        <f t="shared" si="1"/>
        <v>-15.332045758431139</v>
      </c>
      <c r="CN35" s="263"/>
      <c r="CO35" s="41"/>
      <c r="CP35" s="41"/>
      <c r="CQ35" s="41"/>
      <c r="CR35" s="41">
        <f t="shared" si="53"/>
        <v>0.24242424242424243</v>
      </c>
      <c r="CS35" s="41">
        <f t="shared" si="53"/>
        <v>0.26666666666666666</v>
      </c>
      <c r="CT35" s="41">
        <f t="shared" si="44"/>
        <v>0</v>
      </c>
      <c r="CU35" s="42"/>
      <c r="CV35" s="263">
        <f t="shared" si="49"/>
        <v>0.33333333333333331</v>
      </c>
      <c r="CW35" s="41">
        <f t="shared" si="49"/>
        <v>0.45161290322580644</v>
      </c>
      <c r="CX35" s="42"/>
      <c r="CY35" s="263">
        <f t="shared" si="50"/>
        <v>0.4</v>
      </c>
      <c r="CZ35" s="41">
        <f t="shared" si="50"/>
        <v>0</v>
      </c>
      <c r="DA35" s="42"/>
      <c r="DB35" s="263">
        <f t="shared" si="51"/>
        <v>1</v>
      </c>
      <c r="DC35" s="41">
        <f t="shared" si="51"/>
        <v>0.45161290322580644</v>
      </c>
      <c r="DD35" s="42"/>
      <c r="DE35" s="668"/>
      <c r="DF35" s="549"/>
      <c r="DG35" s="263"/>
      <c r="DH35" s="42"/>
      <c r="DI35" s="263" t="s">
        <v>192</v>
      </c>
      <c r="DJ35" s="173"/>
      <c r="DK35" s="189"/>
      <c r="DL35" s="94" t="s">
        <v>192</v>
      </c>
      <c r="DM35" s="189" t="s">
        <v>192</v>
      </c>
      <c r="DN35" s="173"/>
      <c r="DO35" s="189"/>
      <c r="DP35" s="94" t="s">
        <v>192</v>
      </c>
      <c r="DQ35" s="189" t="s">
        <v>192</v>
      </c>
      <c r="DR35" s="173"/>
      <c r="DS35" s="189"/>
      <c r="DT35" s="94"/>
      <c r="DU35" s="189"/>
      <c r="DV35" s="173"/>
    </row>
    <row r="36" spans="1:126" x14ac:dyDescent="0.25">
      <c r="A36" s="10">
        <v>43</v>
      </c>
      <c r="B36" s="35" t="s">
        <v>165</v>
      </c>
      <c r="C36" s="37">
        <v>0</v>
      </c>
      <c r="D36" s="37">
        <v>3</v>
      </c>
      <c r="E36" s="37">
        <v>3</v>
      </c>
      <c r="F36" s="37">
        <v>0</v>
      </c>
      <c r="G36" s="37">
        <v>0</v>
      </c>
      <c r="H36" s="37">
        <v>0</v>
      </c>
      <c r="I36" s="37"/>
      <c r="J36" s="38">
        <v>0</v>
      </c>
      <c r="K36" s="195">
        <v>20</v>
      </c>
      <c r="L36" s="37"/>
      <c r="M36" s="38">
        <v>29</v>
      </c>
      <c r="N36" s="195">
        <v>18</v>
      </c>
      <c r="O36" s="37">
        <v>29</v>
      </c>
      <c r="P36" s="37">
        <v>0</v>
      </c>
      <c r="Q36" s="37">
        <v>207</v>
      </c>
      <c r="R36" s="37">
        <v>112</v>
      </c>
      <c r="S36" s="37">
        <v>144</v>
      </c>
      <c r="T36" s="37"/>
      <c r="U36" s="38">
        <v>97</v>
      </c>
      <c r="V36" s="195">
        <v>0</v>
      </c>
      <c r="W36" s="37">
        <v>0</v>
      </c>
      <c r="X36" s="37">
        <v>8</v>
      </c>
      <c r="Y36" s="37">
        <v>15</v>
      </c>
      <c r="Z36" s="37">
        <v>7</v>
      </c>
      <c r="AA36" s="37">
        <v>0</v>
      </c>
      <c r="AB36" s="37">
        <v>16</v>
      </c>
      <c r="AC36" s="37">
        <v>6</v>
      </c>
      <c r="AD36" s="37"/>
      <c r="AE36" s="38">
        <v>0</v>
      </c>
      <c r="AF36" s="195">
        <v>48</v>
      </c>
      <c r="AG36" s="37"/>
      <c r="AH36" s="38">
        <v>11</v>
      </c>
      <c r="AI36" s="195">
        <v>17</v>
      </c>
      <c r="AJ36" s="37"/>
      <c r="AK36" s="38">
        <v>19</v>
      </c>
      <c r="AL36" s="248">
        <v>38.004906062003066</v>
      </c>
      <c r="AM36" s="39">
        <v>46.48522205337477</v>
      </c>
      <c r="AN36" s="39">
        <v>58.778834497242478</v>
      </c>
      <c r="AO36" s="39">
        <v>53.983756495409814</v>
      </c>
      <c r="AP36" s="39">
        <v>53.983756495409814</v>
      </c>
      <c r="AQ36" s="39"/>
      <c r="AR36" s="39">
        <v>52.817001610690888</v>
      </c>
      <c r="AS36" s="39">
        <v>53.130033409030119</v>
      </c>
      <c r="AT36" s="39"/>
      <c r="AU36" s="587">
        <v>63.82</v>
      </c>
      <c r="AV36" s="252">
        <v>53073.118536604801</v>
      </c>
      <c r="AW36" s="226">
        <v>67942.128957717941</v>
      </c>
      <c r="AX36" s="226">
        <v>85599.96812767144</v>
      </c>
      <c r="AY36" s="226">
        <v>102162.19600343765</v>
      </c>
      <c r="AZ36" s="226">
        <v>106288.52425427288</v>
      </c>
      <c r="BA36" s="226">
        <v>172109.15134233728</v>
      </c>
      <c r="BB36" s="226">
        <v>161971.1896915783</v>
      </c>
      <c r="BC36" s="226">
        <v>187168.76967120278</v>
      </c>
      <c r="BD36" s="226"/>
      <c r="BE36" s="567">
        <v>289623</v>
      </c>
      <c r="BF36" s="252">
        <v>177.85897632910456</v>
      </c>
      <c r="BG36" s="226">
        <v>227.65948970125385</v>
      </c>
      <c r="BH36" s="226">
        <v>953.32411312400041</v>
      </c>
      <c r="BI36" s="226">
        <v>2703.4564402023893</v>
      </c>
      <c r="BJ36" s="226">
        <v>27119.936710661863</v>
      </c>
      <c r="BK36" s="226">
        <v>42489.798009117767</v>
      </c>
      <c r="BL36" s="226">
        <v>55298.490048434556</v>
      </c>
      <c r="BM36" s="226">
        <v>27986.138382820816</v>
      </c>
      <c r="BN36" s="226"/>
      <c r="BO36" s="567">
        <v>18574</v>
      </c>
      <c r="BP36" s="252">
        <v>90585.170260840867</v>
      </c>
      <c r="BQ36" s="226"/>
      <c r="BR36" s="567">
        <v>18574</v>
      </c>
      <c r="BS36" s="658"/>
      <c r="BT36" s="263">
        <f>BF36/AV36</f>
        <v>3.351206434316354E-3</v>
      </c>
      <c r="BU36" s="41">
        <f>BG36/AW36</f>
        <v>3.3507853403141365E-3</v>
      </c>
      <c r="BV36" s="41">
        <f>BH36/AX36</f>
        <v>1.1136968085106383E-2</v>
      </c>
      <c r="BW36" s="41">
        <f>BI36/AY36</f>
        <v>2.646239554317549E-2</v>
      </c>
      <c r="BX36" s="41">
        <f>BJ36/AZ36</f>
        <v>0.25515394912985273</v>
      </c>
      <c r="BY36" s="41">
        <v>0.25</v>
      </c>
      <c r="BZ36" s="41">
        <f t="shared" si="52"/>
        <v>0.34140942073545688</v>
      </c>
      <c r="CA36" s="41">
        <f t="shared" si="52"/>
        <v>0.14952354728827755</v>
      </c>
      <c r="CB36" s="41"/>
      <c r="CC36" s="42">
        <f t="shared" si="0"/>
        <v>6.4131647003173087E-2</v>
      </c>
      <c r="CD36" s="195" t="s">
        <v>107</v>
      </c>
      <c r="CE36" s="43">
        <f t="shared" ref="CE36:CK36" si="54">(BU36-BT36)*100</f>
        <v>-4.2109400221748347E-5</v>
      </c>
      <c r="CF36" s="43">
        <f t="shared" si="54"/>
        <v>0.7786182744792246</v>
      </c>
      <c r="CG36" s="43">
        <f t="shared" si="54"/>
        <v>1.5325427458069107</v>
      </c>
      <c r="CH36" s="43">
        <f t="shared" si="54"/>
        <v>22.869155358667726</v>
      </c>
      <c r="CI36" s="43">
        <f t="shared" si="54"/>
        <v>-0.51539491298527307</v>
      </c>
      <c r="CJ36" s="43">
        <f t="shared" si="54"/>
        <v>9.1409420735456877</v>
      </c>
      <c r="CK36" s="43">
        <f t="shared" si="54"/>
        <v>-19.188587344717934</v>
      </c>
      <c r="CL36" s="43"/>
      <c r="CM36" s="562">
        <f t="shared" si="1"/>
        <v>6.4131647003173082</v>
      </c>
      <c r="CN36" s="263">
        <f>X36/N36</f>
        <v>0.44444444444444442</v>
      </c>
      <c r="CO36" s="41">
        <f>Y36/O36</f>
        <v>0.51724137931034486</v>
      </c>
      <c r="CP36" s="41"/>
      <c r="CQ36" s="41">
        <f>AA36/Q36</f>
        <v>0</v>
      </c>
      <c r="CR36" s="41">
        <f t="shared" si="53"/>
        <v>0.14285714285714285</v>
      </c>
      <c r="CS36" s="41">
        <f t="shared" si="53"/>
        <v>4.1666666666666664E-2</v>
      </c>
      <c r="CT36" s="41"/>
      <c r="CU36" s="42">
        <f t="shared" si="3"/>
        <v>0</v>
      </c>
      <c r="CV36" s="263">
        <f>AF36/S36</f>
        <v>0.33333333333333331</v>
      </c>
      <c r="CW36" s="41"/>
      <c r="CX36" s="42">
        <f t="shared" si="4"/>
        <v>0.1134020618556701</v>
      </c>
      <c r="CY36" s="263">
        <f>AI36/S36</f>
        <v>0.11805555555555555</v>
      </c>
      <c r="CZ36" s="41"/>
      <c r="DA36" s="42">
        <f t="shared" si="5"/>
        <v>0.19587628865979381</v>
      </c>
      <c r="DB36" s="263">
        <f>(AC36+AF36+AI36)/S36</f>
        <v>0.49305555555555558</v>
      </c>
      <c r="DC36" s="41"/>
      <c r="DD36" s="42">
        <f t="shared" si="6"/>
        <v>0.30927835051546393</v>
      </c>
      <c r="DE36" s="668"/>
      <c r="DF36" s="549"/>
      <c r="DG36" s="263"/>
      <c r="DH36" s="42" t="s">
        <v>192</v>
      </c>
      <c r="DI36" s="263"/>
      <c r="DJ36" s="173" t="s">
        <v>192</v>
      </c>
      <c r="DK36" s="189"/>
      <c r="DL36" s="94"/>
      <c r="DM36" s="189" t="s">
        <v>192</v>
      </c>
      <c r="DN36" s="173"/>
      <c r="DO36" s="189"/>
      <c r="DP36" s="94"/>
      <c r="DQ36" s="189"/>
      <c r="DR36" s="173"/>
      <c r="DS36" s="189"/>
      <c r="DT36" s="94" t="s">
        <v>192</v>
      </c>
      <c r="DU36" s="189"/>
      <c r="DV36" s="173"/>
    </row>
    <row r="37" spans="1:126" x14ac:dyDescent="0.25">
      <c r="A37" s="10">
        <v>44</v>
      </c>
      <c r="B37" s="35" t="s">
        <v>198</v>
      </c>
      <c r="C37" s="37"/>
      <c r="D37" s="37"/>
      <c r="E37" s="37"/>
      <c r="F37" s="37">
        <v>0</v>
      </c>
      <c r="G37" s="37"/>
      <c r="H37" s="37">
        <v>1</v>
      </c>
      <c r="I37" s="37">
        <v>1</v>
      </c>
      <c r="J37" s="38">
        <v>0</v>
      </c>
      <c r="K37" s="195">
        <v>18</v>
      </c>
      <c r="L37" s="37">
        <v>18</v>
      </c>
      <c r="M37" s="38">
        <v>23</v>
      </c>
      <c r="N37" s="195"/>
      <c r="O37" s="37"/>
      <c r="P37" s="37"/>
      <c r="Q37" s="37">
        <v>143</v>
      </c>
      <c r="R37" s="37"/>
      <c r="S37" s="37">
        <v>190</v>
      </c>
      <c r="T37" s="37">
        <v>101</v>
      </c>
      <c r="U37" s="38">
        <v>181</v>
      </c>
      <c r="V37" s="195"/>
      <c r="W37" s="37"/>
      <c r="X37" s="37"/>
      <c r="Y37" s="37"/>
      <c r="Z37" s="37"/>
      <c r="AA37" s="37">
        <v>5</v>
      </c>
      <c r="AB37" s="37"/>
      <c r="AC37" s="37">
        <v>5</v>
      </c>
      <c r="AD37" s="37">
        <v>5</v>
      </c>
      <c r="AE37" s="38">
        <v>5</v>
      </c>
      <c r="AF37" s="195">
        <v>0</v>
      </c>
      <c r="AG37" s="37">
        <v>0</v>
      </c>
      <c r="AH37" s="38">
        <v>2</v>
      </c>
      <c r="AI37" s="195">
        <v>5</v>
      </c>
      <c r="AJ37" s="37">
        <v>5</v>
      </c>
      <c r="AK37" s="38">
        <v>10</v>
      </c>
      <c r="AL37" s="248"/>
      <c r="AM37" s="39"/>
      <c r="AN37" s="39"/>
      <c r="AO37" s="39"/>
      <c r="AP37" s="39"/>
      <c r="AQ37" s="39">
        <v>54.396389320493334</v>
      </c>
      <c r="AR37" s="39"/>
      <c r="AS37" s="39">
        <v>54.396389320493334</v>
      </c>
      <c r="AT37" s="39">
        <v>50.55</v>
      </c>
      <c r="AU37" s="587">
        <v>50.55</v>
      </c>
      <c r="AV37" s="252"/>
      <c r="AW37" s="226"/>
      <c r="AX37" s="226"/>
      <c r="AY37" s="226"/>
      <c r="AZ37" s="226"/>
      <c r="BA37" s="226">
        <v>156554.3167084991</v>
      </c>
      <c r="BB37" s="226"/>
      <c r="BC37" s="226">
        <v>166740.65600081958</v>
      </c>
      <c r="BD37" s="226">
        <v>156645</v>
      </c>
      <c r="BE37" s="567">
        <v>161547.26999999999</v>
      </c>
      <c r="BF37" s="252"/>
      <c r="BG37" s="226"/>
      <c r="BH37" s="226"/>
      <c r="BI37" s="226"/>
      <c r="BJ37" s="226"/>
      <c r="BK37" s="226">
        <v>55601.561744099352</v>
      </c>
      <c r="BL37" s="226"/>
      <c r="BM37" s="226">
        <v>39689.586285792342</v>
      </c>
      <c r="BN37" s="226">
        <v>45878</v>
      </c>
      <c r="BO37" s="567">
        <v>12868.06</v>
      </c>
      <c r="BP37" s="252">
        <v>85924.382900495737</v>
      </c>
      <c r="BQ37" s="226">
        <v>98041</v>
      </c>
      <c r="BR37" s="567">
        <v>91445.08</v>
      </c>
      <c r="BS37" s="658">
        <f t="shared" si="8"/>
        <v>-6.7277159555696062E-2</v>
      </c>
      <c r="BT37" s="263"/>
      <c r="BU37" s="41"/>
      <c r="BV37" s="41"/>
      <c r="BW37" s="41"/>
      <c r="BX37" s="41"/>
      <c r="BY37" s="41">
        <f>BK37/BA37</f>
        <v>0.35515827933143684</v>
      </c>
      <c r="BZ37" s="41"/>
      <c r="CA37" s="41">
        <f>BM37/BC37</f>
        <v>0.23803184680763914</v>
      </c>
      <c r="CB37" s="41">
        <f>BN37/BD37</f>
        <v>0.29287880238756425</v>
      </c>
      <c r="CC37" s="42">
        <f t="shared" si="0"/>
        <v>7.9655075570141176E-2</v>
      </c>
      <c r="CD37" s="195" t="s">
        <v>107</v>
      </c>
      <c r="CE37" s="43"/>
      <c r="CF37" s="43"/>
      <c r="CG37" s="43"/>
      <c r="CH37" s="43"/>
      <c r="CI37" s="43"/>
      <c r="CJ37" s="43"/>
      <c r="CK37" s="43"/>
      <c r="CL37" s="43">
        <f t="shared" ref="CL37:CL38" si="55">(CB37-CA37)*100</f>
        <v>5.4846955579925112</v>
      </c>
      <c r="CM37" s="562">
        <f t="shared" si="1"/>
        <v>-21.322372681742308</v>
      </c>
      <c r="CN37" s="263"/>
      <c r="CO37" s="41"/>
      <c r="CP37" s="41"/>
      <c r="CQ37" s="41">
        <f>AA37/Q37</f>
        <v>3.4965034965034968E-2</v>
      </c>
      <c r="CR37" s="41"/>
      <c r="CS37" s="41">
        <f>AC37/S37</f>
        <v>2.6315789473684209E-2</v>
      </c>
      <c r="CT37" s="41">
        <f>AD37/T37</f>
        <v>4.9504950495049507E-2</v>
      </c>
      <c r="CU37" s="42">
        <f t="shared" si="3"/>
        <v>2.7624309392265192E-2</v>
      </c>
      <c r="CV37" s="263">
        <f>AF37/S37</f>
        <v>0</v>
      </c>
      <c r="CW37" s="41">
        <f>AG37/T37</f>
        <v>0</v>
      </c>
      <c r="CX37" s="42">
        <f t="shared" si="4"/>
        <v>1.1049723756906077E-2</v>
      </c>
      <c r="CY37" s="263">
        <f>AI37/S37</f>
        <v>2.6315789473684209E-2</v>
      </c>
      <c r="CZ37" s="41">
        <f>AJ37/T37</f>
        <v>4.9504950495049507E-2</v>
      </c>
      <c r="DA37" s="42">
        <f t="shared" si="5"/>
        <v>5.5248618784530384E-2</v>
      </c>
      <c r="DB37" s="263">
        <f>(AC37+AF37+AI37)/S37</f>
        <v>5.2631578947368418E-2</v>
      </c>
      <c r="DC37" s="41">
        <f>(AD37+AG37+AJ37)/T37</f>
        <v>9.9009900990099015E-2</v>
      </c>
      <c r="DD37" s="42">
        <f t="shared" si="6"/>
        <v>9.3922651933701654E-2</v>
      </c>
      <c r="DE37" s="668">
        <f t="shared" si="11"/>
        <v>0</v>
      </c>
      <c r="DF37" s="549">
        <f t="shared" si="12"/>
        <v>0.79207920792079212</v>
      </c>
      <c r="DG37" s="263" t="s">
        <v>192</v>
      </c>
      <c r="DH37" s="42"/>
      <c r="DI37" s="263"/>
      <c r="DJ37" s="173"/>
      <c r="DK37" s="189" t="s">
        <v>192</v>
      </c>
      <c r="DL37" s="94"/>
      <c r="DM37" s="189" t="s">
        <v>192</v>
      </c>
      <c r="DN37" s="173"/>
      <c r="DO37" s="189" t="s">
        <v>192</v>
      </c>
      <c r="DP37" s="94"/>
      <c r="DQ37" s="189"/>
      <c r="DR37" s="173" t="s">
        <v>192</v>
      </c>
      <c r="DS37" s="189"/>
      <c r="DT37" s="94" t="s">
        <v>192</v>
      </c>
      <c r="DU37" s="189"/>
      <c r="DV37" s="173" t="s">
        <v>192</v>
      </c>
    </row>
    <row r="38" spans="1:126" s="17" customFormat="1" x14ac:dyDescent="0.25">
      <c r="A38" s="10">
        <v>46</v>
      </c>
      <c r="B38" s="35" t="s">
        <v>147</v>
      </c>
      <c r="C38" s="37"/>
      <c r="D38" s="37"/>
      <c r="E38" s="37"/>
      <c r="F38" s="37">
        <v>6</v>
      </c>
      <c r="G38" s="37">
        <v>0</v>
      </c>
      <c r="H38" s="37">
        <v>0</v>
      </c>
      <c r="I38" s="37">
        <v>0</v>
      </c>
      <c r="J38" s="38"/>
      <c r="K38" s="195">
        <v>6</v>
      </c>
      <c r="L38" s="37">
        <v>6</v>
      </c>
      <c r="M38" s="38"/>
      <c r="N38" s="195"/>
      <c r="O38" s="37"/>
      <c r="P38" s="37"/>
      <c r="Q38" s="37">
        <v>42</v>
      </c>
      <c r="R38" s="37">
        <v>53</v>
      </c>
      <c r="S38" s="37">
        <v>32</v>
      </c>
      <c r="T38" s="37">
        <v>25</v>
      </c>
      <c r="U38" s="38"/>
      <c r="V38" s="195"/>
      <c r="W38" s="37"/>
      <c r="X38" s="37"/>
      <c r="Y38" s="37"/>
      <c r="Z38" s="37"/>
      <c r="AA38" s="37">
        <v>0</v>
      </c>
      <c r="AB38" s="37">
        <v>0</v>
      </c>
      <c r="AC38" s="37">
        <v>0</v>
      </c>
      <c r="AD38" s="37">
        <v>0</v>
      </c>
      <c r="AE38" s="38"/>
      <c r="AF38" s="195">
        <v>0</v>
      </c>
      <c r="AG38" s="37">
        <v>0</v>
      </c>
      <c r="AH38" s="38"/>
      <c r="AI38" s="195">
        <v>0</v>
      </c>
      <c r="AJ38" s="37">
        <v>12</v>
      </c>
      <c r="AK38" s="38"/>
      <c r="AL38" s="248"/>
      <c r="AM38" s="39"/>
      <c r="AN38" s="39"/>
      <c r="AO38" s="39"/>
      <c r="AP38" s="39"/>
      <c r="AQ38" s="39">
        <v>28.685095702357984</v>
      </c>
      <c r="AR38" s="39">
        <v>17.287892499188963</v>
      </c>
      <c r="AS38" s="39">
        <v>29.254244426611116</v>
      </c>
      <c r="AT38" s="39">
        <v>36.83</v>
      </c>
      <c r="AU38" s="587"/>
      <c r="AV38" s="252"/>
      <c r="AW38" s="226"/>
      <c r="AX38" s="226"/>
      <c r="AY38" s="226"/>
      <c r="AZ38" s="226"/>
      <c r="BA38" s="226">
        <v>25490.961918258861</v>
      </c>
      <c r="BB38" s="226">
        <v>28464.550571709893</v>
      </c>
      <c r="BC38" s="226">
        <v>30142.116436446009</v>
      </c>
      <c r="BD38" s="226">
        <v>28708</v>
      </c>
      <c r="BE38" s="567"/>
      <c r="BF38" s="252"/>
      <c r="BG38" s="226"/>
      <c r="BH38" s="226"/>
      <c r="BI38" s="226"/>
      <c r="BJ38" s="226"/>
      <c r="BK38" s="226">
        <v>4051.6132520588953</v>
      </c>
      <c r="BL38" s="226">
        <v>3780.5704008514467</v>
      </c>
      <c r="BM38" s="226">
        <v>2098.735920683434</v>
      </c>
      <c r="BN38" s="226">
        <v>884</v>
      </c>
      <c r="BO38" s="567"/>
      <c r="BP38" s="252">
        <v>10156.458984297187</v>
      </c>
      <c r="BQ38" s="226">
        <v>12678</v>
      </c>
      <c r="BR38" s="567"/>
      <c r="BS38" s="658"/>
      <c r="BT38" s="263"/>
      <c r="BU38" s="41"/>
      <c r="BV38" s="41"/>
      <c r="BW38" s="41"/>
      <c r="BX38" s="41"/>
      <c r="BY38" s="41">
        <f>BK38/BA38</f>
        <v>0.15894312913930386</v>
      </c>
      <c r="BZ38" s="41">
        <f>BL38/BB38</f>
        <v>0.13281679580104974</v>
      </c>
      <c r="CA38" s="41">
        <f>BM38/BC38</f>
        <v>6.9628021148036262E-2</v>
      </c>
      <c r="CB38" s="41">
        <f>BN38/BD38</f>
        <v>3.0792810366448375E-2</v>
      </c>
      <c r="CC38" s="42"/>
      <c r="CD38" s="195"/>
      <c r="CE38" s="43"/>
      <c r="CF38" s="43"/>
      <c r="CG38" s="43"/>
      <c r="CH38" s="43"/>
      <c r="CI38" s="43"/>
      <c r="CJ38" s="43">
        <f>(BZ38-BY38)*100</f>
        <v>-2.612633333825412</v>
      </c>
      <c r="CK38" s="43">
        <f t="shared" ref="CK38" si="56">(CA38-BZ38)*100</f>
        <v>-6.3188774653013482</v>
      </c>
      <c r="CL38" s="43">
        <f t="shared" si="55"/>
        <v>-3.8835210781587888</v>
      </c>
      <c r="CM38" s="562">
        <f t="shared" si="1"/>
        <v>-3.0792810366448373</v>
      </c>
      <c r="CN38" s="263"/>
      <c r="CO38" s="41"/>
      <c r="CP38" s="41"/>
      <c r="CQ38" s="41">
        <f>AA38/Q38</f>
        <v>0</v>
      </c>
      <c r="CR38" s="41">
        <f>AB38/R38</f>
        <v>0</v>
      </c>
      <c r="CS38" s="41">
        <f>AC38/S38</f>
        <v>0</v>
      </c>
      <c r="CT38" s="41">
        <f>AD38/T38</f>
        <v>0</v>
      </c>
      <c r="CU38" s="42"/>
      <c r="CV38" s="263">
        <f>AF38/S38</f>
        <v>0</v>
      </c>
      <c r="CW38" s="41">
        <f>AG38/T38</f>
        <v>0</v>
      </c>
      <c r="CX38" s="42"/>
      <c r="CY38" s="263">
        <f>AI38/S38</f>
        <v>0</v>
      </c>
      <c r="CZ38" s="41">
        <f>AJ38/T38</f>
        <v>0.48</v>
      </c>
      <c r="DA38" s="42"/>
      <c r="DB38" s="263">
        <f>(AC38+AF38+AI38)/S38</f>
        <v>0</v>
      </c>
      <c r="DC38" s="41">
        <f>(AD38+AG38+AJ38)/T38</f>
        <v>0.48</v>
      </c>
      <c r="DD38" s="42"/>
      <c r="DE38" s="668"/>
      <c r="DF38" s="549"/>
      <c r="DG38" s="263"/>
      <c r="DH38" s="42" t="s">
        <v>192</v>
      </c>
      <c r="DI38" s="263"/>
      <c r="DJ38" s="175"/>
      <c r="DK38" s="191"/>
      <c r="DL38" s="37" t="s">
        <v>192</v>
      </c>
      <c r="DM38" s="195"/>
      <c r="DN38" s="38" t="s">
        <v>192</v>
      </c>
      <c r="DO38" s="191"/>
      <c r="DP38" s="76" t="s">
        <v>192</v>
      </c>
      <c r="DQ38" s="37"/>
      <c r="DR38" s="38" t="s">
        <v>192</v>
      </c>
      <c r="DS38" s="191"/>
      <c r="DT38" s="37"/>
      <c r="DU38" s="195"/>
      <c r="DV38" s="38"/>
    </row>
    <row r="39" spans="1:126" x14ac:dyDescent="0.25">
      <c r="A39" s="10">
        <v>48</v>
      </c>
      <c r="B39" s="35" t="s">
        <v>23</v>
      </c>
      <c r="C39" s="37"/>
      <c r="D39" s="37"/>
      <c r="E39" s="37"/>
      <c r="F39" s="37">
        <v>0</v>
      </c>
      <c r="G39" s="37">
        <v>0</v>
      </c>
      <c r="H39" s="37"/>
      <c r="I39" s="37">
        <v>1</v>
      </c>
      <c r="J39" s="38"/>
      <c r="K39" s="195"/>
      <c r="L39" s="37">
        <v>16</v>
      </c>
      <c r="M39" s="38"/>
      <c r="N39" s="195"/>
      <c r="O39" s="37"/>
      <c r="P39" s="37"/>
      <c r="Q39" s="37">
        <v>104</v>
      </c>
      <c r="R39" s="37">
        <v>52</v>
      </c>
      <c r="S39" s="37"/>
      <c r="T39" s="37">
        <v>51</v>
      </c>
      <c r="U39" s="38"/>
      <c r="V39" s="195"/>
      <c r="W39" s="37"/>
      <c r="X39" s="37"/>
      <c r="Y39" s="37"/>
      <c r="Z39" s="37"/>
      <c r="AA39" s="37">
        <v>0</v>
      </c>
      <c r="AB39" s="37">
        <v>1</v>
      </c>
      <c r="AC39" s="37"/>
      <c r="AD39" s="37">
        <v>3</v>
      </c>
      <c r="AE39" s="38"/>
      <c r="AF39" s="195"/>
      <c r="AG39" s="37">
        <v>0</v>
      </c>
      <c r="AH39" s="38"/>
      <c r="AI39" s="195"/>
      <c r="AJ39" s="37">
        <v>0</v>
      </c>
      <c r="AK39" s="38"/>
      <c r="AL39" s="248"/>
      <c r="AM39" s="39"/>
      <c r="AN39" s="39"/>
      <c r="AO39" s="39"/>
      <c r="AP39" s="39"/>
      <c r="AQ39" s="39">
        <v>46.570594362012734</v>
      </c>
      <c r="AR39" s="39">
        <v>54.325245729961701</v>
      </c>
      <c r="AS39" s="39"/>
      <c r="AT39" s="39">
        <v>64.849999999999994</v>
      </c>
      <c r="AU39" s="587"/>
      <c r="AV39" s="252"/>
      <c r="AW39" s="226"/>
      <c r="AX39" s="226"/>
      <c r="AY39" s="226"/>
      <c r="AZ39" s="226"/>
      <c r="BA39" s="226">
        <v>106439.34866619996</v>
      </c>
      <c r="BB39" s="226">
        <v>111997.08595853182</v>
      </c>
      <c r="BC39" s="226"/>
      <c r="BD39" s="226">
        <v>75188.820000000007</v>
      </c>
      <c r="BE39" s="567"/>
      <c r="BF39" s="252"/>
      <c r="BG39" s="226"/>
      <c r="BH39" s="226"/>
      <c r="BI39" s="226"/>
      <c r="BJ39" s="226"/>
      <c r="BK39" s="226">
        <v>18834.554157346858</v>
      </c>
      <c r="BL39" s="226">
        <v>68832.846711174105</v>
      </c>
      <c r="BM39" s="226"/>
      <c r="BN39" s="226">
        <v>11049.37</v>
      </c>
      <c r="BO39" s="567"/>
      <c r="BP39" s="252"/>
      <c r="BQ39" s="226">
        <v>35847.07</v>
      </c>
      <c r="BR39" s="567"/>
      <c r="BS39" s="658"/>
      <c r="BT39" s="263"/>
      <c r="BU39" s="41"/>
      <c r="BV39" s="41"/>
      <c r="BW39" s="41"/>
      <c r="BX39" s="41"/>
      <c r="BY39" s="41">
        <f>BK39/BA39</f>
        <v>0.17695104670748338</v>
      </c>
      <c r="BZ39" s="41">
        <f>BL39/BB39</f>
        <v>0.6145949791645493</v>
      </c>
      <c r="CA39" s="41"/>
      <c r="CB39" s="41">
        <f>BN39/BD39</f>
        <v>0.14695495952722759</v>
      </c>
      <c r="CC39" s="42"/>
      <c r="CD39" s="195" t="s">
        <v>107</v>
      </c>
      <c r="CE39" s="43"/>
      <c r="CF39" s="43"/>
      <c r="CG39" s="43"/>
      <c r="CH39" s="43"/>
      <c r="CI39" s="43"/>
      <c r="CJ39" s="43">
        <f>(BZ39-BY39)*100</f>
        <v>43.764393245706593</v>
      </c>
      <c r="CK39" s="43"/>
      <c r="CL39" s="43"/>
      <c r="CM39" s="562">
        <f t="shared" si="1"/>
        <v>-14.695495952722759</v>
      </c>
      <c r="CN39" s="263"/>
      <c r="CO39" s="41"/>
      <c r="CP39" s="41"/>
      <c r="CQ39" s="41">
        <f>AA39/Q39</f>
        <v>0</v>
      </c>
      <c r="CR39" s="41">
        <f>AB39/R39</f>
        <v>1.9230769230769232E-2</v>
      </c>
      <c r="CS39" s="41"/>
      <c r="CT39" s="41">
        <f>AD39/T39</f>
        <v>5.8823529411764705E-2</v>
      </c>
      <c r="CU39" s="42"/>
      <c r="CV39" s="263"/>
      <c r="CW39" s="41">
        <f>AG39/T39</f>
        <v>0</v>
      </c>
      <c r="CX39" s="42"/>
      <c r="CY39" s="263"/>
      <c r="CZ39" s="41">
        <f>AJ39/T39</f>
        <v>0</v>
      </c>
      <c r="DA39" s="42"/>
      <c r="DB39" s="263"/>
      <c r="DC39" s="41">
        <f>(AD39+AG39+AJ39)/T39</f>
        <v>5.8823529411764705E-2</v>
      </c>
      <c r="DD39" s="42"/>
      <c r="DE39" s="668"/>
      <c r="DF39" s="549"/>
      <c r="DG39" s="263"/>
      <c r="DH39" s="42"/>
      <c r="DI39" s="263" t="s">
        <v>192</v>
      </c>
      <c r="DJ39" s="173"/>
      <c r="DK39" s="189"/>
      <c r="DL39" s="94"/>
      <c r="DM39" s="189"/>
      <c r="DN39" s="173"/>
      <c r="DO39" s="189"/>
      <c r="DP39" s="295" t="s">
        <v>192</v>
      </c>
      <c r="DQ39" s="94" t="s">
        <v>192</v>
      </c>
      <c r="DR39" s="173"/>
      <c r="DS39" s="189"/>
      <c r="DT39" s="94"/>
      <c r="DU39" s="189"/>
      <c r="DV39" s="173"/>
    </row>
    <row r="40" spans="1:126" s="17" customFormat="1" x14ac:dyDescent="0.25">
      <c r="A40" s="10">
        <v>49</v>
      </c>
      <c r="B40" s="35" t="s">
        <v>24</v>
      </c>
      <c r="C40" s="37">
        <v>0</v>
      </c>
      <c r="D40" s="37">
        <v>0</v>
      </c>
      <c r="E40" s="37">
        <v>0</v>
      </c>
      <c r="F40" s="37"/>
      <c r="G40" s="37">
        <v>20</v>
      </c>
      <c r="H40" s="37">
        <v>0</v>
      </c>
      <c r="I40" s="37">
        <v>0</v>
      </c>
      <c r="J40" s="38">
        <v>19</v>
      </c>
      <c r="K40" s="195">
        <v>19</v>
      </c>
      <c r="L40" s="37">
        <v>19</v>
      </c>
      <c r="M40" s="38">
        <v>0</v>
      </c>
      <c r="N40" s="195">
        <v>250</v>
      </c>
      <c r="O40" s="37">
        <v>250</v>
      </c>
      <c r="P40" s="37">
        <v>250</v>
      </c>
      <c r="Q40" s="37"/>
      <c r="R40" s="37">
        <v>175</v>
      </c>
      <c r="S40" s="37">
        <v>223</v>
      </c>
      <c r="T40" s="37">
        <v>197</v>
      </c>
      <c r="U40" s="38">
        <v>207</v>
      </c>
      <c r="V40" s="195">
        <v>0</v>
      </c>
      <c r="W40" s="37">
        <v>0</v>
      </c>
      <c r="X40" s="37">
        <v>5</v>
      </c>
      <c r="Y40" s="37">
        <v>8</v>
      </c>
      <c r="Z40" s="37">
        <v>10</v>
      </c>
      <c r="AA40" s="37"/>
      <c r="AB40" s="37">
        <v>49</v>
      </c>
      <c r="AC40" s="37">
        <v>49</v>
      </c>
      <c r="AD40" s="37">
        <v>15</v>
      </c>
      <c r="AE40" s="38">
        <v>19</v>
      </c>
      <c r="AF40" s="195">
        <v>0</v>
      </c>
      <c r="AG40" s="37">
        <v>0</v>
      </c>
      <c r="AH40" s="38">
        <v>0</v>
      </c>
      <c r="AI40" s="195">
        <v>15</v>
      </c>
      <c r="AJ40" s="37">
        <v>29</v>
      </c>
      <c r="AK40" s="38">
        <v>7</v>
      </c>
      <c r="AL40" s="248"/>
      <c r="AM40" s="39"/>
      <c r="AN40" s="39" t="s">
        <v>279</v>
      </c>
      <c r="AO40" s="39" t="s">
        <v>316</v>
      </c>
      <c r="AP40" s="39" t="s">
        <v>316</v>
      </c>
      <c r="AQ40" s="39"/>
      <c r="AR40" s="39">
        <v>47.410088730286112</v>
      </c>
      <c r="AS40" s="39">
        <v>43.027643553536976</v>
      </c>
      <c r="AT40" s="39">
        <v>43.03</v>
      </c>
      <c r="AU40" s="587">
        <v>43.03</v>
      </c>
      <c r="AV40" s="252"/>
      <c r="AW40" s="226"/>
      <c r="AX40" s="226"/>
      <c r="AY40" s="226"/>
      <c r="AZ40" s="226">
        <v>86746.802807041517</v>
      </c>
      <c r="BA40" s="226"/>
      <c r="BB40" s="226">
        <v>121036.59057148224</v>
      </c>
      <c r="BC40" s="226">
        <v>125895.69780479337</v>
      </c>
      <c r="BD40" s="226">
        <v>101658</v>
      </c>
      <c r="BE40" s="567">
        <v>119287</v>
      </c>
      <c r="BF40" s="252"/>
      <c r="BG40" s="226"/>
      <c r="BH40" s="226"/>
      <c r="BI40" s="226"/>
      <c r="BJ40" s="226"/>
      <c r="BK40" s="226"/>
      <c r="BL40" s="226">
        <v>17810.086453691216</v>
      </c>
      <c r="BM40" s="226">
        <v>28170.016106908897</v>
      </c>
      <c r="BN40" s="226">
        <v>30387</v>
      </c>
      <c r="BO40" s="567">
        <v>11917</v>
      </c>
      <c r="BP40" s="252">
        <v>96884.764457800469</v>
      </c>
      <c r="BQ40" s="226">
        <v>95106</v>
      </c>
      <c r="BR40" s="567">
        <v>102906</v>
      </c>
      <c r="BS40" s="658">
        <f t="shared" si="8"/>
        <v>8.2013753075515741E-2</v>
      </c>
      <c r="BT40" s="263"/>
      <c r="BU40" s="41"/>
      <c r="BV40" s="41"/>
      <c r="BW40" s="41"/>
      <c r="BX40" s="41"/>
      <c r="BY40" s="41"/>
      <c r="BZ40" s="41">
        <f>BL40/BB40</f>
        <v>0.1471462998883207</v>
      </c>
      <c r="CA40" s="41">
        <f>BM40/BC40</f>
        <v>0.22375678119349007</v>
      </c>
      <c r="CB40" s="41">
        <f>BN40/BD40</f>
        <v>0.2989140057840996</v>
      </c>
      <c r="CC40" s="42">
        <f t="shared" si="0"/>
        <v>9.9901917224844289E-2</v>
      </c>
      <c r="CD40" s="195" t="s">
        <v>107</v>
      </c>
      <c r="CE40" s="43"/>
      <c r="CF40" s="43"/>
      <c r="CG40" s="43"/>
      <c r="CH40" s="43"/>
      <c r="CI40" s="43"/>
      <c r="CJ40" s="43"/>
      <c r="CK40" s="43">
        <f>(CA40-BZ40)*100</f>
        <v>7.6610481305169369</v>
      </c>
      <c r="CL40" s="43">
        <f>(CB40-CA40)*100</f>
        <v>7.515722459060953</v>
      </c>
      <c r="CM40" s="562">
        <f t="shared" si="1"/>
        <v>-19.901208855925532</v>
      </c>
      <c r="CN40" s="263">
        <f t="shared" ref="CN40:CP41" si="57">X40/N40</f>
        <v>0.02</v>
      </c>
      <c r="CO40" s="41">
        <f t="shared" si="57"/>
        <v>3.2000000000000001E-2</v>
      </c>
      <c r="CP40" s="41">
        <f t="shared" si="57"/>
        <v>0.04</v>
      </c>
      <c r="CQ40" s="41"/>
      <c r="CR40" s="41">
        <f>AB40/R40</f>
        <v>0.28000000000000003</v>
      </c>
      <c r="CS40" s="41">
        <f>AC40/S40</f>
        <v>0.21973094170403587</v>
      </c>
      <c r="CT40" s="41">
        <f>AD40/T40</f>
        <v>7.6142131979695438E-2</v>
      </c>
      <c r="CU40" s="42">
        <f t="shared" si="3"/>
        <v>9.1787439613526575E-2</v>
      </c>
      <c r="CV40" s="263">
        <f t="shared" ref="CV40" si="58">AF40/S40</f>
        <v>0</v>
      </c>
      <c r="CW40" s="41">
        <f>AG40/T40</f>
        <v>0</v>
      </c>
      <c r="CX40" s="42">
        <f t="shared" si="4"/>
        <v>0</v>
      </c>
      <c r="CY40" s="263">
        <f t="shared" ref="CY40" si="59">AI40/S40</f>
        <v>6.726457399103139E-2</v>
      </c>
      <c r="CZ40" s="41">
        <f>AJ40/T40</f>
        <v>0.14720812182741116</v>
      </c>
      <c r="DA40" s="42">
        <f t="shared" si="5"/>
        <v>3.3816425120772944E-2</v>
      </c>
      <c r="DB40" s="263">
        <f t="shared" ref="DB40" si="60">(AC40+AF40+AI40)/S40</f>
        <v>0.28699551569506726</v>
      </c>
      <c r="DC40" s="41">
        <f>(AD40+AG40+AJ40)/T40</f>
        <v>0.2233502538071066</v>
      </c>
      <c r="DD40" s="42">
        <f t="shared" si="6"/>
        <v>0.12560386473429952</v>
      </c>
      <c r="DE40" s="668">
        <f t="shared" si="11"/>
        <v>0</v>
      </c>
      <c r="DF40" s="549">
        <f t="shared" si="12"/>
        <v>5.0761421319796954E-2</v>
      </c>
      <c r="DG40" s="263"/>
      <c r="DH40" s="42"/>
      <c r="DI40" s="263" t="s">
        <v>192</v>
      </c>
      <c r="DJ40" s="175"/>
      <c r="DK40" s="191"/>
      <c r="DL40" s="37" t="s">
        <v>192</v>
      </c>
      <c r="DM40" s="195" t="s">
        <v>192</v>
      </c>
      <c r="DN40" s="175"/>
      <c r="DO40" s="191"/>
      <c r="DP40" s="76" t="s">
        <v>192</v>
      </c>
      <c r="DQ40" s="37"/>
      <c r="DR40" s="38" t="s">
        <v>192</v>
      </c>
      <c r="DS40" s="191"/>
      <c r="DT40" s="37" t="s">
        <v>192</v>
      </c>
      <c r="DU40" s="195"/>
      <c r="DV40" s="38"/>
    </row>
    <row r="41" spans="1:126" x14ac:dyDescent="0.25">
      <c r="A41" s="10">
        <v>50</v>
      </c>
      <c r="B41" s="35" t="s">
        <v>228</v>
      </c>
      <c r="C41" s="37">
        <v>4</v>
      </c>
      <c r="D41" s="37">
        <v>4</v>
      </c>
      <c r="E41" s="37">
        <v>4</v>
      </c>
      <c r="F41" s="37">
        <v>4</v>
      </c>
      <c r="G41" s="37"/>
      <c r="H41" s="37"/>
      <c r="I41" s="37"/>
      <c r="J41" s="38"/>
      <c r="K41" s="195"/>
      <c r="L41" s="37"/>
      <c r="M41" s="38"/>
      <c r="N41" s="195">
        <v>59</v>
      </c>
      <c r="O41" s="37">
        <v>64</v>
      </c>
      <c r="P41" s="37">
        <v>70</v>
      </c>
      <c r="Q41" s="37">
        <v>51</v>
      </c>
      <c r="R41" s="37"/>
      <c r="S41" s="37"/>
      <c r="T41" s="37"/>
      <c r="U41" s="38"/>
      <c r="V41" s="195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/>
      <c r="AC41" s="37"/>
      <c r="AD41" s="37"/>
      <c r="AE41" s="38"/>
      <c r="AF41" s="195"/>
      <c r="AG41" s="37"/>
      <c r="AH41" s="38"/>
      <c r="AI41" s="195"/>
      <c r="AJ41" s="37"/>
      <c r="AK41" s="38"/>
      <c r="AL41" s="248" t="s">
        <v>307</v>
      </c>
      <c r="AM41" s="37" t="s">
        <v>275</v>
      </c>
      <c r="AN41" s="39" t="s">
        <v>295</v>
      </c>
      <c r="AO41" s="39" t="s">
        <v>295</v>
      </c>
      <c r="AP41" s="39" t="s">
        <v>295</v>
      </c>
      <c r="AQ41" s="39" t="s">
        <v>271</v>
      </c>
      <c r="AR41" s="39"/>
      <c r="AS41" s="39"/>
      <c r="AT41" s="39"/>
      <c r="AU41" s="587"/>
      <c r="AV41" s="252">
        <v>18668.078155502815</v>
      </c>
      <c r="AW41" s="226">
        <v>19040.870569888619</v>
      </c>
      <c r="AX41" s="226">
        <v>19319.753444772654</v>
      </c>
      <c r="AY41" s="226">
        <v>21385.763313811534</v>
      </c>
      <c r="AZ41" s="226">
        <v>23491.613593548129</v>
      </c>
      <c r="BA41" s="226">
        <v>27413.50362263163</v>
      </c>
      <c r="BB41" s="226"/>
      <c r="BC41" s="226"/>
      <c r="BD41" s="226"/>
      <c r="BE41" s="567"/>
      <c r="BF41" s="252">
        <v>1287.698988622717</v>
      </c>
      <c r="BG41" s="226">
        <v>2758.9484408170701</v>
      </c>
      <c r="BH41" s="226">
        <v>3127.4722397709747</v>
      </c>
      <c r="BI41" s="226">
        <v>4301.3414835430649</v>
      </c>
      <c r="BJ41" s="226">
        <v>10635.966784480453</v>
      </c>
      <c r="BK41" s="226">
        <v>9897.2686552723098</v>
      </c>
      <c r="BL41" s="226"/>
      <c r="BM41" s="226"/>
      <c r="BN41" s="226"/>
      <c r="BO41" s="567"/>
      <c r="BP41" s="252"/>
      <c r="BQ41" s="226"/>
      <c r="BR41" s="567"/>
      <c r="BS41" s="658"/>
      <c r="BT41" s="263">
        <f t="shared" ref="BT41:BY41" si="61">BF41/AV41</f>
        <v>6.8978658536585358E-2</v>
      </c>
      <c r="BU41" s="41">
        <f t="shared" si="61"/>
        <v>0.14489612912868033</v>
      </c>
      <c r="BV41" s="41">
        <f t="shared" si="61"/>
        <v>0.16187951097363382</v>
      </c>
      <c r="BW41" s="41">
        <f t="shared" si="61"/>
        <v>0.20113107119095142</v>
      </c>
      <c r="BX41" s="41">
        <f t="shared" si="61"/>
        <v>0.45275590551181111</v>
      </c>
      <c r="BY41" s="41">
        <f t="shared" si="61"/>
        <v>0.36103625393951727</v>
      </c>
      <c r="BZ41" s="41"/>
      <c r="CA41" s="41"/>
      <c r="CB41" s="41"/>
      <c r="CC41" s="42"/>
      <c r="CD41" s="195" t="s">
        <v>107</v>
      </c>
      <c r="CE41" s="43">
        <f>(BU41-BT41)*100</f>
        <v>7.5917470592094976</v>
      </c>
      <c r="CF41" s="43">
        <f>(BV41-BU41)*100</f>
        <v>1.6983381844953489</v>
      </c>
      <c r="CG41" s="43">
        <f>(BW41-BV41)*100</f>
        <v>3.9251560217317598</v>
      </c>
      <c r="CH41" s="43">
        <f>(BX41-BW41)*100</f>
        <v>25.16248343208597</v>
      </c>
      <c r="CI41" s="43">
        <f>(BY41-BX41)*100</f>
        <v>-9.1719651572293834</v>
      </c>
      <c r="CJ41" s="43"/>
      <c r="CK41" s="43"/>
      <c r="CL41" s="43"/>
      <c r="CM41" s="562">
        <f t="shared" si="1"/>
        <v>0</v>
      </c>
      <c r="CN41" s="263">
        <f t="shared" si="57"/>
        <v>0</v>
      </c>
      <c r="CO41" s="41">
        <f t="shared" si="57"/>
        <v>0</v>
      </c>
      <c r="CP41" s="41">
        <f t="shared" si="57"/>
        <v>0</v>
      </c>
      <c r="CQ41" s="41">
        <f>AA41/Q41</f>
        <v>0</v>
      </c>
      <c r="CR41" s="41"/>
      <c r="CS41" s="41"/>
      <c r="CT41" s="41"/>
      <c r="CU41" s="42"/>
      <c r="CV41" s="263"/>
      <c r="CW41" s="41"/>
      <c r="CX41" s="42"/>
      <c r="CY41" s="263"/>
      <c r="CZ41" s="41"/>
      <c r="DA41" s="42"/>
      <c r="DB41" s="263"/>
      <c r="DC41" s="41"/>
      <c r="DD41" s="42"/>
      <c r="DE41" s="668"/>
      <c r="DF41" s="549"/>
      <c r="DG41" s="263"/>
      <c r="DH41" s="42" t="s">
        <v>192</v>
      </c>
      <c r="DI41" s="263"/>
      <c r="DJ41" s="173"/>
      <c r="DK41" s="189"/>
      <c r="DL41" s="94"/>
      <c r="DM41" s="189"/>
      <c r="DN41" s="173"/>
      <c r="DO41" s="189"/>
      <c r="DP41" s="295"/>
      <c r="DQ41" s="94"/>
      <c r="DR41" s="173"/>
      <c r="DS41" s="189"/>
      <c r="DT41" s="94"/>
      <c r="DU41" s="189"/>
      <c r="DV41" s="173"/>
    </row>
    <row r="42" spans="1:126" x14ac:dyDescent="0.25">
      <c r="A42" s="10">
        <v>50</v>
      </c>
      <c r="B42" s="35" t="s">
        <v>154</v>
      </c>
      <c r="C42" s="37"/>
      <c r="D42" s="37"/>
      <c r="E42" s="37"/>
      <c r="F42" s="37">
        <v>1</v>
      </c>
      <c r="G42" s="37"/>
      <c r="H42" s="37"/>
      <c r="I42" s="37"/>
      <c r="J42" s="38"/>
      <c r="K42" s="195"/>
      <c r="L42" s="37"/>
      <c r="M42" s="38"/>
      <c r="N42" s="195"/>
      <c r="O42" s="37"/>
      <c r="P42" s="37"/>
      <c r="Q42" s="37">
        <v>4</v>
      </c>
      <c r="R42" s="37"/>
      <c r="S42" s="37"/>
      <c r="T42" s="37"/>
      <c r="U42" s="38"/>
      <c r="V42" s="195"/>
      <c r="W42" s="37"/>
      <c r="X42" s="37"/>
      <c r="Y42" s="37"/>
      <c r="Z42" s="37"/>
      <c r="AA42" s="37">
        <v>0</v>
      </c>
      <c r="AB42" s="37"/>
      <c r="AC42" s="37"/>
      <c r="AD42" s="37"/>
      <c r="AE42" s="38"/>
      <c r="AF42" s="195"/>
      <c r="AG42" s="37"/>
      <c r="AH42" s="38"/>
      <c r="AI42" s="195"/>
      <c r="AJ42" s="37"/>
      <c r="AK42" s="38"/>
      <c r="AL42" s="248"/>
      <c r="AM42" s="37"/>
      <c r="AN42" s="39"/>
      <c r="AO42" s="39"/>
      <c r="AP42" s="39"/>
      <c r="AQ42" s="39"/>
      <c r="AR42" s="39"/>
      <c r="AS42" s="39"/>
      <c r="AT42" s="39"/>
      <c r="AU42" s="587"/>
      <c r="AV42" s="252"/>
      <c r="AW42" s="226"/>
      <c r="AX42" s="226"/>
      <c r="AY42" s="226"/>
      <c r="AZ42" s="226"/>
      <c r="BA42" s="226">
        <v>1390.8856523298102</v>
      </c>
      <c r="BB42" s="226"/>
      <c r="BC42" s="226"/>
      <c r="BD42" s="226"/>
      <c r="BE42" s="567"/>
      <c r="BF42" s="252"/>
      <c r="BG42" s="226"/>
      <c r="BH42" s="226"/>
      <c r="BI42" s="226"/>
      <c r="BJ42" s="226"/>
      <c r="BK42" s="226">
        <v>72.253430543935437</v>
      </c>
      <c r="BL42" s="226"/>
      <c r="BM42" s="226"/>
      <c r="BN42" s="226"/>
      <c r="BO42" s="567"/>
      <c r="BP42" s="252"/>
      <c r="BQ42" s="226"/>
      <c r="BR42" s="567"/>
      <c r="BS42" s="658"/>
      <c r="BT42" s="263"/>
      <c r="BU42" s="41"/>
      <c r="BV42" s="41"/>
      <c r="BW42" s="41"/>
      <c r="BX42" s="41"/>
      <c r="BY42" s="41">
        <f>BK42/BA42</f>
        <v>5.1947786234552748E-2</v>
      </c>
      <c r="BZ42" s="41"/>
      <c r="CA42" s="41"/>
      <c r="CB42" s="41"/>
      <c r="CC42" s="42"/>
      <c r="CD42" s="195"/>
      <c r="CE42" s="43"/>
      <c r="CF42" s="43"/>
      <c r="CG42" s="43"/>
      <c r="CH42" s="43"/>
      <c r="CI42" s="43"/>
      <c r="CJ42" s="43"/>
      <c r="CK42" s="43"/>
      <c r="CL42" s="43"/>
      <c r="CM42" s="562">
        <f t="shared" si="1"/>
        <v>0</v>
      </c>
      <c r="CN42" s="263"/>
      <c r="CO42" s="41"/>
      <c r="CP42" s="41"/>
      <c r="CQ42" s="41">
        <f>AA42/Q42</f>
        <v>0</v>
      </c>
      <c r="CR42" s="41"/>
      <c r="CS42" s="41"/>
      <c r="CT42" s="41"/>
      <c r="CU42" s="42"/>
      <c r="CV42" s="263"/>
      <c r="CW42" s="41"/>
      <c r="CX42" s="42"/>
      <c r="CY42" s="263"/>
      <c r="CZ42" s="41"/>
      <c r="DA42" s="42"/>
      <c r="DB42" s="263"/>
      <c r="DC42" s="41"/>
      <c r="DD42" s="42"/>
      <c r="DE42" s="668"/>
      <c r="DF42" s="549"/>
      <c r="DG42" s="263"/>
      <c r="DH42" s="42" t="s">
        <v>192</v>
      </c>
      <c r="DI42" s="263"/>
      <c r="DJ42" s="173"/>
      <c r="DK42" s="189"/>
      <c r="DL42" s="94"/>
      <c r="DM42" s="189"/>
      <c r="DN42" s="173"/>
      <c r="DO42" s="189"/>
      <c r="DP42" s="295"/>
      <c r="DQ42" s="94"/>
      <c r="DR42" s="173"/>
      <c r="DS42" s="189"/>
      <c r="DT42" s="94"/>
      <c r="DU42" s="189"/>
      <c r="DV42" s="173"/>
    </row>
    <row r="43" spans="1:126" s="17" customFormat="1" x14ac:dyDescent="0.25">
      <c r="A43" s="10">
        <v>51</v>
      </c>
      <c r="B43" s="35" t="s">
        <v>345</v>
      </c>
      <c r="C43" s="37"/>
      <c r="D43" s="37">
        <v>20</v>
      </c>
      <c r="E43" s="37">
        <v>22</v>
      </c>
      <c r="F43" s="37"/>
      <c r="G43" s="37"/>
      <c r="H43" s="37">
        <v>24</v>
      </c>
      <c r="I43" s="37">
        <v>24</v>
      </c>
      <c r="J43" s="38">
        <v>21</v>
      </c>
      <c r="K43" s="195">
        <v>8</v>
      </c>
      <c r="L43" s="37">
        <v>17</v>
      </c>
      <c r="M43" s="38">
        <v>14</v>
      </c>
      <c r="N43" s="195">
        <v>10</v>
      </c>
      <c r="O43" s="37">
        <v>28</v>
      </c>
      <c r="P43" s="37">
        <v>56</v>
      </c>
      <c r="Q43" s="37"/>
      <c r="R43" s="37"/>
      <c r="S43" s="37">
        <v>102</v>
      </c>
      <c r="T43" s="37">
        <v>119</v>
      </c>
      <c r="U43" s="38">
        <v>79</v>
      </c>
      <c r="V43" s="195">
        <v>1</v>
      </c>
      <c r="W43" s="37">
        <v>3</v>
      </c>
      <c r="X43" s="37">
        <v>4</v>
      </c>
      <c r="Y43" s="37">
        <v>0</v>
      </c>
      <c r="Z43" s="37">
        <v>10</v>
      </c>
      <c r="AA43" s="37"/>
      <c r="AB43" s="37"/>
      <c r="AC43" s="37">
        <v>3</v>
      </c>
      <c r="AD43" s="37">
        <v>11</v>
      </c>
      <c r="AE43" s="38">
        <v>0</v>
      </c>
      <c r="AF43" s="195">
        <v>0</v>
      </c>
      <c r="AG43" s="37">
        <v>19</v>
      </c>
      <c r="AH43" s="38">
        <v>19</v>
      </c>
      <c r="AI43" s="195">
        <v>15</v>
      </c>
      <c r="AJ43" s="37">
        <v>37</v>
      </c>
      <c r="AK43" s="38">
        <v>47</v>
      </c>
      <c r="AL43" s="248">
        <v>38.844400430276437</v>
      </c>
      <c r="AM43" s="39">
        <v>38.844400430276437</v>
      </c>
      <c r="AN43" s="39">
        <v>62.876705311865038</v>
      </c>
      <c r="AO43" s="39">
        <v>75.255690064370725</v>
      </c>
      <c r="AP43" s="39">
        <v>76.707019311216214</v>
      </c>
      <c r="AQ43" s="39"/>
      <c r="AR43" s="39"/>
      <c r="AS43" s="39">
        <v>76.707019311216214</v>
      </c>
      <c r="AT43" s="39">
        <v>76.709999999999994</v>
      </c>
      <c r="AU43" s="587">
        <v>76.709999999999994</v>
      </c>
      <c r="AV43" s="252">
        <v>52324.687964211931</v>
      </c>
      <c r="AW43" s="226">
        <v>115165.82148081115</v>
      </c>
      <c r="AX43" s="226">
        <v>111278.53569416224</v>
      </c>
      <c r="AY43" s="226">
        <v>154659.05145673617</v>
      </c>
      <c r="AZ43" s="226">
        <v>132152.06515614595</v>
      </c>
      <c r="BA43" s="226"/>
      <c r="BB43" s="226"/>
      <c r="BC43" s="226">
        <v>314165.82717229839</v>
      </c>
      <c r="BD43" s="226">
        <v>117786</v>
      </c>
      <c r="BE43" s="567">
        <v>437935</v>
      </c>
      <c r="BF43" s="252">
        <v>2740.4511072788432</v>
      </c>
      <c r="BG43" s="226">
        <v>5089.6124666336564</v>
      </c>
      <c r="BH43" s="226">
        <v>7430.236595124672</v>
      </c>
      <c r="BI43" s="226">
        <v>9154.7572296116705</v>
      </c>
      <c r="BJ43" s="226">
        <v>29190.215195132641</v>
      </c>
      <c r="BK43" s="226"/>
      <c r="BL43" s="226"/>
      <c r="BM43" s="226">
        <v>37643.496622102321</v>
      </c>
      <c r="BN43" s="226">
        <v>45707</v>
      </c>
      <c r="BO43" s="567">
        <v>30655</v>
      </c>
      <c r="BP43" s="252">
        <v>213309.82749102169</v>
      </c>
      <c r="BQ43" s="226">
        <v>60103</v>
      </c>
      <c r="BR43" s="567">
        <v>109857</v>
      </c>
      <c r="BS43" s="658">
        <f t="shared" si="8"/>
        <v>0.82781225562783889</v>
      </c>
      <c r="BT43" s="263">
        <f>BF43/AV43</f>
        <v>5.2373959862946649E-2</v>
      </c>
      <c r="BU43" s="41">
        <f>BG43/AW43</f>
        <v>4.4193775559371873E-2</v>
      </c>
      <c r="BV43" s="41">
        <f>BH43/AX43</f>
        <v>6.6771516616159682E-2</v>
      </c>
      <c r="BW43" s="41">
        <f>BI43/AY43</f>
        <v>5.9193155158930956E-2</v>
      </c>
      <c r="BX43" s="41">
        <f>BJ43/AZ43</f>
        <v>0.22088353413654618</v>
      </c>
      <c r="BY43" s="41"/>
      <c r="BZ43" s="41"/>
      <c r="CA43" s="41">
        <f>BM43/BC43</f>
        <v>0.11982046857520709</v>
      </c>
      <c r="CB43" s="41">
        <f t="shared" ref="CB43:CB45" si="62">BN43/BD43</f>
        <v>0.3880512115191958</v>
      </c>
      <c r="CC43" s="42">
        <f t="shared" si="0"/>
        <v>6.9998972450249469E-2</v>
      </c>
      <c r="CD43" s="195" t="s">
        <v>107</v>
      </c>
      <c r="CE43" s="43">
        <f>(BU43-BT43)*100</f>
        <v>-0.81801843035747768</v>
      </c>
      <c r="CF43" s="43">
        <f>(BV43-BU43)*100</f>
        <v>2.2577741056787808</v>
      </c>
      <c r="CG43" s="43">
        <f>(BW43-BV43)*100</f>
        <v>-0.75783614572287261</v>
      </c>
      <c r="CH43" s="43">
        <f>(BX43-BW43)*100</f>
        <v>16.169037897761523</v>
      </c>
      <c r="CI43" s="43"/>
      <c r="CJ43" s="43"/>
      <c r="CK43" s="43"/>
      <c r="CL43" s="43">
        <f t="shared" ref="CL43" si="63">(CB43-CA43)*100</f>
        <v>26.823074294398875</v>
      </c>
      <c r="CM43" s="562">
        <f t="shared" si="1"/>
        <v>-31.805223906894632</v>
      </c>
      <c r="CN43" s="263">
        <f>X43/N43</f>
        <v>0.4</v>
      </c>
      <c r="CO43" s="41">
        <f>Y43/O43</f>
        <v>0</v>
      </c>
      <c r="CP43" s="41">
        <f>Z43/P43</f>
        <v>0.17857142857142858</v>
      </c>
      <c r="CQ43" s="41"/>
      <c r="CR43" s="41"/>
      <c r="CS43" s="41">
        <f>AC43/S43</f>
        <v>2.9411764705882353E-2</v>
      </c>
      <c r="CT43" s="41">
        <f t="shared" ref="CT43:CT45" si="64">AD43/T43</f>
        <v>9.2436974789915971E-2</v>
      </c>
      <c r="CU43" s="42">
        <f t="shared" si="3"/>
        <v>0</v>
      </c>
      <c r="CV43" s="263">
        <f>AF43/S43</f>
        <v>0</v>
      </c>
      <c r="CW43" s="41">
        <f>AG43/T43</f>
        <v>0.15966386554621848</v>
      </c>
      <c r="CX43" s="42">
        <f t="shared" si="4"/>
        <v>0.24050632911392406</v>
      </c>
      <c r="CY43" s="263">
        <f>AI43/S43</f>
        <v>0.14705882352941177</v>
      </c>
      <c r="CZ43" s="41">
        <f>AJ43/T43</f>
        <v>0.31092436974789917</v>
      </c>
      <c r="DA43" s="42">
        <f t="shared" si="5"/>
        <v>0.59493670886075944</v>
      </c>
      <c r="DB43" s="263">
        <f>(AC43+AF43+AI43)/S43</f>
        <v>0.17647058823529413</v>
      </c>
      <c r="DC43" s="41">
        <f>(AD43+AG43+AJ43)/T43</f>
        <v>0.56302521008403361</v>
      </c>
      <c r="DD43" s="42">
        <f t="shared" si="6"/>
        <v>0.83544303797468356</v>
      </c>
      <c r="DE43" s="668">
        <f t="shared" si="11"/>
        <v>0</v>
      </c>
      <c r="DF43" s="549">
        <f t="shared" si="12"/>
        <v>-0.33613445378151263</v>
      </c>
      <c r="DG43" s="263"/>
      <c r="DH43" s="42"/>
      <c r="DI43" s="263"/>
      <c r="DJ43" s="38"/>
      <c r="DK43" s="195"/>
      <c r="DL43" s="37" t="s">
        <v>192</v>
      </c>
      <c r="DM43" s="195" t="s">
        <v>192</v>
      </c>
      <c r="DN43" s="38"/>
      <c r="DO43" s="195"/>
      <c r="DP43" s="76" t="s">
        <v>192</v>
      </c>
      <c r="DQ43" s="37" t="s">
        <v>192</v>
      </c>
      <c r="DR43" s="38"/>
      <c r="DS43" s="195"/>
      <c r="DT43" s="37" t="s">
        <v>192</v>
      </c>
      <c r="DU43" s="195" t="s">
        <v>192</v>
      </c>
      <c r="DV43" s="38"/>
    </row>
    <row r="44" spans="1:126" s="17" customFormat="1" x14ac:dyDescent="0.25">
      <c r="A44" s="10">
        <v>51</v>
      </c>
      <c r="B44" s="35" t="s">
        <v>346</v>
      </c>
      <c r="C44" s="37"/>
      <c r="D44" s="37"/>
      <c r="E44" s="37"/>
      <c r="F44" s="37"/>
      <c r="G44" s="37"/>
      <c r="H44" s="37"/>
      <c r="I44" s="37">
        <v>0</v>
      </c>
      <c r="J44" s="38">
        <v>0</v>
      </c>
      <c r="K44" s="195"/>
      <c r="L44" s="37">
        <v>10</v>
      </c>
      <c r="M44" s="38">
        <v>8</v>
      </c>
      <c r="N44" s="195"/>
      <c r="O44" s="37"/>
      <c r="P44" s="37"/>
      <c r="Q44" s="37"/>
      <c r="R44" s="37"/>
      <c r="S44" s="37"/>
      <c r="T44" s="37">
        <v>72</v>
      </c>
      <c r="U44" s="38">
        <v>69</v>
      </c>
      <c r="V44" s="195"/>
      <c r="W44" s="37"/>
      <c r="X44" s="37"/>
      <c r="Y44" s="37"/>
      <c r="Z44" s="37"/>
      <c r="AA44" s="37"/>
      <c r="AB44" s="37"/>
      <c r="AC44" s="37"/>
      <c r="AD44" s="37">
        <v>0</v>
      </c>
      <c r="AE44" s="38">
        <v>0</v>
      </c>
      <c r="AF44" s="195"/>
      <c r="AG44" s="37">
        <v>60</v>
      </c>
      <c r="AH44" s="38">
        <v>55</v>
      </c>
      <c r="AI44" s="195"/>
      <c r="AJ44" s="37">
        <v>6</v>
      </c>
      <c r="AK44" s="38">
        <v>6</v>
      </c>
      <c r="AL44" s="248"/>
      <c r="AM44" s="39"/>
      <c r="AN44" s="39"/>
      <c r="AO44" s="39"/>
      <c r="AP44" s="39"/>
      <c r="AQ44" s="39"/>
      <c r="AR44" s="39"/>
      <c r="AS44" s="39"/>
      <c r="AT44" s="39" t="s">
        <v>347</v>
      </c>
      <c r="AU44" s="587">
        <v>1.39</v>
      </c>
      <c r="AV44" s="252"/>
      <c r="AW44" s="226"/>
      <c r="AX44" s="226"/>
      <c r="AY44" s="226"/>
      <c r="AZ44" s="226"/>
      <c r="BA44" s="226"/>
      <c r="BB44" s="226"/>
      <c r="BC44" s="226"/>
      <c r="BD44" s="226">
        <v>61376</v>
      </c>
      <c r="BE44" s="567">
        <v>71070</v>
      </c>
      <c r="BF44" s="252"/>
      <c r="BG44" s="226"/>
      <c r="BH44" s="226"/>
      <c r="BI44" s="226"/>
      <c r="BJ44" s="226"/>
      <c r="BK44" s="226"/>
      <c r="BL44" s="226"/>
      <c r="BM44" s="226"/>
      <c r="BN44" s="226">
        <v>7654</v>
      </c>
      <c r="BO44" s="567">
        <v>11713</v>
      </c>
      <c r="BP44" s="252"/>
      <c r="BQ44" s="226">
        <v>90126</v>
      </c>
      <c r="BR44" s="567">
        <v>79921</v>
      </c>
      <c r="BS44" s="658">
        <f t="shared" si="8"/>
        <v>-0.11323036637596254</v>
      </c>
      <c r="BT44" s="263"/>
      <c r="BU44" s="41"/>
      <c r="BV44" s="41"/>
      <c r="BW44" s="41"/>
      <c r="BX44" s="41"/>
      <c r="BY44" s="41"/>
      <c r="BZ44" s="41"/>
      <c r="CA44" s="41"/>
      <c r="CB44" s="41">
        <f t="shared" si="62"/>
        <v>0.12470672575599583</v>
      </c>
      <c r="CC44" s="42">
        <f t="shared" si="0"/>
        <v>0.16480934290136484</v>
      </c>
      <c r="CD44" s="195"/>
      <c r="CE44" s="43"/>
      <c r="CF44" s="43"/>
      <c r="CG44" s="43"/>
      <c r="CH44" s="43"/>
      <c r="CI44" s="43"/>
      <c r="CJ44" s="43"/>
      <c r="CK44" s="43"/>
      <c r="CL44" s="43"/>
      <c r="CM44" s="562">
        <f t="shared" si="1"/>
        <v>4.0102617145369015</v>
      </c>
      <c r="CN44" s="263"/>
      <c r="CO44" s="41"/>
      <c r="CP44" s="41"/>
      <c r="CQ44" s="41"/>
      <c r="CR44" s="41"/>
      <c r="CS44" s="41"/>
      <c r="CT44" s="41">
        <f t="shared" si="64"/>
        <v>0</v>
      </c>
      <c r="CU44" s="42">
        <f t="shared" si="3"/>
        <v>0</v>
      </c>
      <c r="CV44" s="263"/>
      <c r="CW44" s="41">
        <f>AG44/T44</f>
        <v>0.83333333333333337</v>
      </c>
      <c r="CX44" s="42">
        <f t="shared" si="4"/>
        <v>0.79710144927536231</v>
      </c>
      <c r="CY44" s="263"/>
      <c r="CZ44" s="41">
        <f>AJ44/T44</f>
        <v>8.3333333333333329E-2</v>
      </c>
      <c r="DA44" s="42">
        <f t="shared" si="5"/>
        <v>8.6956521739130432E-2</v>
      </c>
      <c r="DB44" s="263"/>
      <c r="DC44" s="41">
        <f>(AD44+AG44+AJ44)/T44</f>
        <v>0.91666666666666663</v>
      </c>
      <c r="DD44" s="42">
        <f t="shared" si="6"/>
        <v>0.88405797101449279</v>
      </c>
      <c r="DE44" s="668"/>
      <c r="DF44" s="549">
        <f t="shared" si="12"/>
        <v>-4.1666666666666664E-2</v>
      </c>
      <c r="DG44" s="263"/>
      <c r="DH44" s="42"/>
      <c r="DI44" s="263"/>
      <c r="DJ44" s="38"/>
      <c r="DK44" s="195"/>
      <c r="DL44" s="37"/>
      <c r="DM44" s="195"/>
      <c r="DN44" s="38"/>
      <c r="DO44" s="195"/>
      <c r="DP44" s="76" t="s">
        <v>192</v>
      </c>
      <c r="DQ44" s="37"/>
      <c r="DR44" s="38" t="s">
        <v>192</v>
      </c>
      <c r="DS44" s="195"/>
      <c r="DT44" s="37" t="s">
        <v>192</v>
      </c>
      <c r="DU44" s="195" t="s">
        <v>192</v>
      </c>
      <c r="DV44" s="38"/>
    </row>
    <row r="45" spans="1:126" x14ac:dyDescent="0.25">
      <c r="A45" s="10">
        <v>52</v>
      </c>
      <c r="B45" s="35" t="s">
        <v>108</v>
      </c>
      <c r="C45" s="37">
        <v>7</v>
      </c>
      <c r="D45" s="37">
        <v>7</v>
      </c>
      <c r="E45" s="37">
        <v>7</v>
      </c>
      <c r="F45" s="37">
        <v>0</v>
      </c>
      <c r="G45" s="37"/>
      <c r="H45" s="37"/>
      <c r="I45" s="37">
        <v>0</v>
      </c>
      <c r="J45" s="38">
        <v>0</v>
      </c>
      <c r="K45" s="195"/>
      <c r="L45" s="37">
        <v>7</v>
      </c>
      <c r="M45" s="38">
        <v>7</v>
      </c>
      <c r="N45" s="195">
        <v>16</v>
      </c>
      <c r="O45" s="37">
        <v>24</v>
      </c>
      <c r="P45" s="37">
        <v>31</v>
      </c>
      <c r="Q45" s="37">
        <v>21</v>
      </c>
      <c r="R45" s="37"/>
      <c r="S45" s="37"/>
      <c r="T45" s="37">
        <v>22</v>
      </c>
      <c r="U45" s="38">
        <v>22</v>
      </c>
      <c r="V45" s="195">
        <v>3</v>
      </c>
      <c r="W45" s="37">
        <v>0</v>
      </c>
      <c r="X45" s="37">
        <v>0</v>
      </c>
      <c r="Y45" s="37">
        <v>3</v>
      </c>
      <c r="Z45" s="37">
        <v>6</v>
      </c>
      <c r="AA45" s="37">
        <v>7</v>
      </c>
      <c r="AB45" s="37"/>
      <c r="AC45" s="37"/>
      <c r="AD45" s="37">
        <v>4</v>
      </c>
      <c r="AE45" s="38">
        <v>4</v>
      </c>
      <c r="AF45" s="195"/>
      <c r="AG45" s="37">
        <v>0</v>
      </c>
      <c r="AH45" s="38">
        <v>0</v>
      </c>
      <c r="AI45" s="195"/>
      <c r="AJ45" s="37">
        <v>11</v>
      </c>
      <c r="AK45" s="38">
        <v>7</v>
      </c>
      <c r="AL45" s="248">
        <v>29.794935714651597</v>
      </c>
      <c r="AM45" s="39">
        <v>41.305968662671248</v>
      </c>
      <c r="AN45" s="39">
        <v>58.963807832624738</v>
      </c>
      <c r="AO45" s="39">
        <v>58.963807832624738</v>
      </c>
      <c r="AP45" s="39">
        <v>42.615010728453456</v>
      </c>
      <c r="AQ45" s="39">
        <v>42.615010728453456</v>
      </c>
      <c r="AR45" s="37"/>
      <c r="AS45" s="37"/>
      <c r="AT45" s="37">
        <v>64.069999999999993</v>
      </c>
      <c r="AU45" s="38">
        <v>63.2</v>
      </c>
      <c r="AV45" s="252">
        <v>45080.847576280161</v>
      </c>
      <c r="AW45" s="226">
        <v>43326.446633769869</v>
      </c>
      <c r="AX45" s="226">
        <v>55217.386355228489</v>
      </c>
      <c r="AY45" s="226">
        <v>71173.470839665111</v>
      </c>
      <c r="AZ45" s="226">
        <v>58606.667008155906</v>
      </c>
      <c r="BA45" s="226"/>
      <c r="BB45" s="226"/>
      <c r="BC45" s="226"/>
      <c r="BD45" s="226">
        <v>82651</v>
      </c>
      <c r="BE45" s="567">
        <v>85185</v>
      </c>
      <c r="BF45" s="252">
        <v>1180.9836028252544</v>
      </c>
      <c r="BG45" s="226">
        <v>1721.6748908657321</v>
      </c>
      <c r="BH45" s="226">
        <v>2229.6401272616549</v>
      </c>
      <c r="BI45" s="226">
        <v>8837.4568158405473</v>
      </c>
      <c r="BJ45" s="226">
        <v>8328.0687076339927</v>
      </c>
      <c r="BK45" s="226"/>
      <c r="BL45" s="226"/>
      <c r="BM45" s="226"/>
      <c r="BN45" s="226">
        <v>9356</v>
      </c>
      <c r="BO45" s="567">
        <v>3485</v>
      </c>
      <c r="BP45" s="252"/>
      <c r="BQ45" s="226">
        <v>24204</v>
      </c>
      <c r="BR45" s="567">
        <v>20719</v>
      </c>
      <c r="BS45" s="658">
        <f t="shared" si="8"/>
        <v>-0.14398446537762352</v>
      </c>
      <c r="BT45" s="263">
        <f t="shared" ref="BT45:BX46" si="65">BF45/AV45</f>
        <v>2.6197014171637788E-2</v>
      </c>
      <c r="BU45" s="41">
        <f t="shared" si="65"/>
        <v>3.9737274220032842E-2</v>
      </c>
      <c r="BV45" s="41">
        <f t="shared" si="65"/>
        <v>4.0379313010539333E-2</v>
      </c>
      <c r="BW45" s="41">
        <f t="shared" si="65"/>
        <v>0.12416784950320865</v>
      </c>
      <c r="BX45" s="41">
        <f t="shared" si="65"/>
        <v>0.14210104639588239</v>
      </c>
      <c r="BY45" s="41"/>
      <c r="BZ45" s="41"/>
      <c r="CA45" s="41"/>
      <c r="CB45" s="41">
        <f t="shared" si="62"/>
        <v>0.11319887236694051</v>
      </c>
      <c r="CC45" s="42">
        <f t="shared" si="0"/>
        <v>4.0910958502083698E-2</v>
      </c>
      <c r="CD45" s="195" t="s">
        <v>107</v>
      </c>
      <c r="CE45" s="43">
        <f t="shared" ref="CE45:CH46" si="66">(BU45-BT45)*100</f>
        <v>1.3540260048395054</v>
      </c>
      <c r="CF45" s="43">
        <f t="shared" si="66"/>
        <v>6.4203879050649115E-2</v>
      </c>
      <c r="CG45" s="43">
        <f t="shared" si="66"/>
        <v>8.3788536492669312</v>
      </c>
      <c r="CH45" s="43">
        <f t="shared" si="66"/>
        <v>1.793319689267374</v>
      </c>
      <c r="CI45" s="43"/>
      <c r="CJ45" s="43"/>
      <c r="CK45" s="43"/>
      <c r="CL45" s="43"/>
      <c r="CM45" s="562">
        <f t="shared" si="1"/>
        <v>-7.228791386485681</v>
      </c>
      <c r="CN45" s="263">
        <f t="shared" ref="CN45:CP48" si="67">X45/N45</f>
        <v>0</v>
      </c>
      <c r="CO45" s="41">
        <f t="shared" si="67"/>
        <v>0.125</v>
      </c>
      <c r="CP45" s="41">
        <f t="shared" si="67"/>
        <v>0.19354838709677419</v>
      </c>
      <c r="CQ45" s="41"/>
      <c r="CR45" s="41"/>
      <c r="CS45" s="41"/>
      <c r="CT45" s="41">
        <f t="shared" si="64"/>
        <v>0.18181818181818182</v>
      </c>
      <c r="CU45" s="42">
        <f t="shared" si="3"/>
        <v>0.18181818181818182</v>
      </c>
      <c r="CV45" s="263"/>
      <c r="CW45" s="41">
        <f>AG45/T45</f>
        <v>0</v>
      </c>
      <c r="CX45" s="42">
        <f t="shared" si="4"/>
        <v>0</v>
      </c>
      <c r="CY45" s="263"/>
      <c r="CZ45" s="41">
        <f>AJ45/T45</f>
        <v>0.5</v>
      </c>
      <c r="DA45" s="42">
        <f t="shared" si="5"/>
        <v>0.31818181818181818</v>
      </c>
      <c r="DB45" s="263"/>
      <c r="DC45" s="41">
        <f>(AD45+AG45+AJ45)/T45</f>
        <v>0.68181818181818177</v>
      </c>
      <c r="DD45" s="42">
        <f t="shared" si="6"/>
        <v>0.5</v>
      </c>
      <c r="DE45" s="668">
        <f t="shared" si="11"/>
        <v>-1.3578898080224605E-2</v>
      </c>
      <c r="DF45" s="549">
        <f t="shared" si="12"/>
        <v>0</v>
      </c>
      <c r="DG45" s="263"/>
      <c r="DH45" s="42"/>
      <c r="DI45" s="263"/>
      <c r="DJ45" s="173"/>
      <c r="DK45" s="189"/>
      <c r="DL45" s="94"/>
      <c r="DM45" s="189"/>
      <c r="DN45" s="173"/>
      <c r="DO45" s="189"/>
      <c r="DP45" s="295" t="s">
        <v>192</v>
      </c>
      <c r="DQ45" s="94"/>
      <c r="DR45" s="173" t="s">
        <v>192</v>
      </c>
      <c r="DS45" s="189"/>
      <c r="DT45" s="94"/>
      <c r="DU45" s="189"/>
      <c r="DV45" s="173"/>
    </row>
    <row r="46" spans="1:126" s="17" customFormat="1" x14ac:dyDescent="0.25">
      <c r="A46" s="10">
        <v>53</v>
      </c>
      <c r="B46" s="35" t="s">
        <v>139</v>
      </c>
      <c r="C46" s="37">
        <v>26</v>
      </c>
      <c r="D46" s="37">
        <v>25</v>
      </c>
      <c r="E46" s="37">
        <v>24</v>
      </c>
      <c r="F46" s="37">
        <v>0</v>
      </c>
      <c r="G46" s="37">
        <v>0</v>
      </c>
      <c r="H46" s="37">
        <v>0</v>
      </c>
      <c r="I46" s="37"/>
      <c r="J46" s="38">
        <v>0</v>
      </c>
      <c r="K46" s="195">
        <v>26</v>
      </c>
      <c r="L46" s="37"/>
      <c r="M46" s="38">
        <v>19</v>
      </c>
      <c r="N46" s="195">
        <v>20</v>
      </c>
      <c r="O46" s="37">
        <v>25</v>
      </c>
      <c r="P46" s="37">
        <v>33</v>
      </c>
      <c r="Q46" s="37">
        <v>28</v>
      </c>
      <c r="R46" s="37">
        <v>30</v>
      </c>
      <c r="S46" s="37">
        <v>24</v>
      </c>
      <c r="T46" s="37"/>
      <c r="U46" s="38">
        <v>15</v>
      </c>
      <c r="V46" s="195">
        <v>0</v>
      </c>
      <c r="W46" s="37">
        <v>1</v>
      </c>
      <c r="X46" s="37">
        <v>0</v>
      </c>
      <c r="Y46" s="37">
        <v>0</v>
      </c>
      <c r="Z46" s="37">
        <v>4</v>
      </c>
      <c r="AA46" s="37">
        <v>12</v>
      </c>
      <c r="AB46" s="37">
        <v>5</v>
      </c>
      <c r="AC46" s="37">
        <v>2</v>
      </c>
      <c r="AD46" s="37"/>
      <c r="AE46" s="38">
        <v>0</v>
      </c>
      <c r="AF46" s="195">
        <v>0</v>
      </c>
      <c r="AG46" s="37"/>
      <c r="AH46" s="38">
        <v>3</v>
      </c>
      <c r="AI46" s="195">
        <v>8</v>
      </c>
      <c r="AJ46" s="37"/>
      <c r="AK46" s="38">
        <v>11</v>
      </c>
      <c r="AL46" s="248">
        <v>30.30716956647942</v>
      </c>
      <c r="AM46" s="39">
        <v>36.96620964024109</v>
      </c>
      <c r="AN46" s="39">
        <v>44.692403571977394</v>
      </c>
      <c r="AO46" s="39">
        <v>44.692403571977394</v>
      </c>
      <c r="AP46" s="39">
        <v>44.692403571977394</v>
      </c>
      <c r="AQ46" s="39">
        <v>49.259822084108798</v>
      </c>
      <c r="AR46" s="39">
        <v>49.259822084108798</v>
      </c>
      <c r="AS46" s="39">
        <v>49.259822084108798</v>
      </c>
      <c r="AT46" s="39"/>
      <c r="AU46" s="587">
        <v>49.26</v>
      </c>
      <c r="AV46" s="252">
        <v>54794.793427470533</v>
      </c>
      <c r="AW46" s="226">
        <v>77243.4419838248</v>
      </c>
      <c r="AX46" s="226">
        <v>108111.22304369355</v>
      </c>
      <c r="AY46" s="226">
        <v>116123.41420936705</v>
      </c>
      <c r="AZ46" s="226">
        <v>118496.76438950263</v>
      </c>
      <c r="BA46" s="226">
        <v>129892.54472086101</v>
      </c>
      <c r="BB46" s="226">
        <v>135202.70231814275</v>
      </c>
      <c r="BC46" s="226">
        <v>146241.34182503232</v>
      </c>
      <c r="BD46" s="226"/>
      <c r="BE46" s="567">
        <v>119542</v>
      </c>
      <c r="BF46" s="252">
        <v>10273.134472769079</v>
      </c>
      <c r="BG46" s="226">
        <v>13291.045583121326</v>
      </c>
      <c r="BH46" s="226">
        <v>17869.847069737792</v>
      </c>
      <c r="BI46" s="226">
        <v>22629.353276304631</v>
      </c>
      <c r="BJ46" s="226">
        <v>30873.472547111287</v>
      </c>
      <c r="BK46" s="226">
        <v>30644.390185599401</v>
      </c>
      <c r="BL46" s="226">
        <v>30662.887519137628</v>
      </c>
      <c r="BM46" s="226">
        <v>14910.273703621493</v>
      </c>
      <c r="BN46" s="226"/>
      <c r="BO46" s="567">
        <v>2835</v>
      </c>
      <c r="BP46" s="252">
        <v>43505.728481909609</v>
      </c>
      <c r="BQ46" s="226"/>
      <c r="BR46" s="567">
        <v>20356</v>
      </c>
      <c r="BS46" s="658"/>
      <c r="BT46" s="263">
        <f t="shared" si="65"/>
        <v>0.18748377044923398</v>
      </c>
      <c r="BU46" s="41">
        <f t="shared" si="65"/>
        <v>0.1720669773610625</v>
      </c>
      <c r="BV46" s="41">
        <f t="shared" si="65"/>
        <v>0.16529132283070766</v>
      </c>
      <c r="BW46" s="41">
        <f t="shared" si="65"/>
        <v>0.19487330294564525</v>
      </c>
      <c r="BX46" s="41">
        <f t="shared" si="65"/>
        <v>0.26054274735830929</v>
      </c>
      <c r="BY46" s="41">
        <f>BK46/BA46</f>
        <v>0.23592108578251489</v>
      </c>
      <c r="BZ46" s="41">
        <f>BL46/BB46</f>
        <v>0.22679197230085985</v>
      </c>
      <c r="CA46" s="41">
        <f>BM46/BC46</f>
        <v>0.10195662538067113</v>
      </c>
      <c r="CB46" s="41"/>
      <c r="CC46" s="42">
        <f t="shared" si="0"/>
        <v>2.3715514212578007E-2</v>
      </c>
      <c r="CD46" s="195" t="s">
        <v>107</v>
      </c>
      <c r="CE46" s="43">
        <f t="shared" si="66"/>
        <v>-1.5416793088171481</v>
      </c>
      <c r="CF46" s="43">
        <f t="shared" si="66"/>
        <v>-0.67756545303548354</v>
      </c>
      <c r="CG46" s="43">
        <f t="shared" si="66"/>
        <v>2.9581980114937596</v>
      </c>
      <c r="CH46" s="43">
        <f t="shared" si="66"/>
        <v>6.5669444412664033</v>
      </c>
      <c r="CI46" s="43">
        <f>(BY46-BX46)*100</f>
        <v>-2.46216615757944</v>
      </c>
      <c r="CJ46" s="43">
        <f>(BZ46-BY46)*100</f>
        <v>-0.91291134816550434</v>
      </c>
      <c r="CK46" s="43">
        <f>(CA46-BZ46)*100</f>
        <v>-12.483534692018871</v>
      </c>
      <c r="CL46" s="43"/>
      <c r="CM46" s="562">
        <f t="shared" si="1"/>
        <v>2.3715514212578008</v>
      </c>
      <c r="CN46" s="263">
        <f t="shared" si="67"/>
        <v>0</v>
      </c>
      <c r="CO46" s="41">
        <f t="shared" si="67"/>
        <v>0</v>
      </c>
      <c r="CP46" s="41">
        <f t="shared" si="67"/>
        <v>0.12121212121212122</v>
      </c>
      <c r="CQ46" s="41">
        <f>AA46/Q46</f>
        <v>0.42857142857142855</v>
      </c>
      <c r="CR46" s="41">
        <f>AB46/R46</f>
        <v>0.16666666666666666</v>
      </c>
      <c r="CS46" s="41">
        <f>AC46/S46</f>
        <v>8.3333333333333329E-2</v>
      </c>
      <c r="CT46" s="41"/>
      <c r="CU46" s="42">
        <f t="shared" si="3"/>
        <v>0</v>
      </c>
      <c r="CV46" s="263">
        <f>AF46/S46</f>
        <v>0</v>
      </c>
      <c r="CW46" s="41"/>
      <c r="CX46" s="42">
        <f t="shared" si="4"/>
        <v>0.2</v>
      </c>
      <c r="CY46" s="263">
        <f>AI46/S46</f>
        <v>0.33333333333333331</v>
      </c>
      <c r="CZ46" s="41"/>
      <c r="DA46" s="42">
        <f t="shared" si="5"/>
        <v>0.73333333333333328</v>
      </c>
      <c r="DB46" s="263">
        <f>(AC46+AF46+AI46)/S46</f>
        <v>0.41666666666666669</v>
      </c>
      <c r="DC46" s="41"/>
      <c r="DD46" s="42">
        <f t="shared" si="6"/>
        <v>0.93333333333333335</v>
      </c>
      <c r="DE46" s="668"/>
      <c r="DF46" s="549"/>
      <c r="DG46" s="263"/>
      <c r="DH46" s="42" t="s">
        <v>192</v>
      </c>
      <c r="DI46" s="263"/>
      <c r="DJ46" s="38" t="s">
        <v>192</v>
      </c>
      <c r="DK46" s="195" t="s">
        <v>192</v>
      </c>
      <c r="DL46" s="37"/>
      <c r="DM46" s="195"/>
      <c r="DN46" s="38" t="s">
        <v>192</v>
      </c>
      <c r="DO46" s="195"/>
      <c r="DP46" s="76"/>
      <c r="DQ46" s="37"/>
      <c r="DR46" s="38"/>
      <c r="DS46" s="195" t="s">
        <v>192</v>
      </c>
      <c r="DT46" s="37"/>
      <c r="DU46" s="195"/>
      <c r="DV46" s="38"/>
    </row>
    <row r="47" spans="1:126" s="17" customFormat="1" x14ac:dyDescent="0.25">
      <c r="A47" s="10">
        <v>53</v>
      </c>
      <c r="B47" s="35" t="s">
        <v>140</v>
      </c>
      <c r="C47" s="37">
        <v>5</v>
      </c>
      <c r="D47" s="37">
        <v>5</v>
      </c>
      <c r="E47" s="37">
        <v>5</v>
      </c>
      <c r="F47" s="37"/>
      <c r="G47" s="37"/>
      <c r="H47" s="37"/>
      <c r="I47" s="37"/>
      <c r="J47" s="38">
        <v>4</v>
      </c>
      <c r="K47" s="195"/>
      <c r="L47" s="37"/>
      <c r="M47" s="38">
        <v>5</v>
      </c>
      <c r="N47" s="195">
        <v>75</v>
      </c>
      <c r="O47" s="37">
        <v>98</v>
      </c>
      <c r="P47" s="37">
        <v>124</v>
      </c>
      <c r="Q47" s="37"/>
      <c r="R47" s="37"/>
      <c r="S47" s="37"/>
      <c r="T47" s="37"/>
      <c r="U47" s="38">
        <v>122</v>
      </c>
      <c r="V47" s="195">
        <v>0</v>
      </c>
      <c r="W47" s="37">
        <v>0</v>
      </c>
      <c r="X47" s="37">
        <v>0</v>
      </c>
      <c r="Y47" s="37">
        <v>0</v>
      </c>
      <c r="Z47" s="37">
        <v>2</v>
      </c>
      <c r="AA47" s="37"/>
      <c r="AB47" s="37"/>
      <c r="AC47" s="37"/>
      <c r="AD47" s="37"/>
      <c r="AE47" s="38">
        <v>0</v>
      </c>
      <c r="AF47" s="195"/>
      <c r="AG47" s="37"/>
      <c r="AH47" s="38">
        <v>17</v>
      </c>
      <c r="AI47" s="195"/>
      <c r="AJ47" s="37"/>
      <c r="AK47" s="38">
        <v>12</v>
      </c>
      <c r="AL47" s="248" t="s">
        <v>270</v>
      </c>
      <c r="AM47" s="39" t="s">
        <v>270</v>
      </c>
      <c r="AN47" s="39" t="s">
        <v>296</v>
      </c>
      <c r="AO47" s="39" t="s">
        <v>296</v>
      </c>
      <c r="AP47" s="39" t="s">
        <v>296</v>
      </c>
      <c r="AQ47" s="39"/>
      <c r="AR47" s="39"/>
      <c r="AS47" s="39"/>
      <c r="AT47" s="39"/>
      <c r="AU47" s="587">
        <v>77.3</v>
      </c>
      <c r="AV47" s="252"/>
      <c r="AW47" s="226"/>
      <c r="AX47" s="226"/>
      <c r="AY47" s="226"/>
      <c r="AZ47" s="226">
        <v>769220.15241802833</v>
      </c>
      <c r="BA47" s="226"/>
      <c r="BB47" s="226"/>
      <c r="BC47" s="226"/>
      <c r="BD47" s="226"/>
      <c r="BE47" s="567">
        <v>106995.86</v>
      </c>
      <c r="BF47" s="252"/>
      <c r="BG47" s="226"/>
      <c r="BH47" s="226"/>
      <c r="BI47" s="226"/>
      <c r="BJ47" s="226">
        <v>28313.726159782815</v>
      </c>
      <c r="BK47" s="226"/>
      <c r="BL47" s="226"/>
      <c r="BM47" s="226"/>
      <c r="BN47" s="226"/>
      <c r="BO47" s="567">
        <v>14285</v>
      </c>
      <c r="BP47" s="252"/>
      <c r="BQ47" s="226"/>
      <c r="BR47" s="567">
        <v>63897.86</v>
      </c>
      <c r="BS47" s="658"/>
      <c r="BT47" s="263"/>
      <c r="BU47" s="41"/>
      <c r="BV47" s="41"/>
      <c r="BW47" s="41"/>
      <c r="BX47" s="41">
        <f>BJ47/AZ47</f>
        <v>3.6808352031312719E-2</v>
      </c>
      <c r="BY47" s="41"/>
      <c r="BZ47" s="41"/>
      <c r="CA47" s="41"/>
      <c r="CB47" s="41"/>
      <c r="CC47" s="42">
        <f t="shared" si="0"/>
        <v>0.13350983860497032</v>
      </c>
      <c r="CD47" s="195"/>
      <c r="CE47" s="43"/>
      <c r="CF47" s="43"/>
      <c r="CG47" s="43"/>
      <c r="CH47" s="43"/>
      <c r="CI47" s="43"/>
      <c r="CJ47" s="43"/>
      <c r="CK47" s="43"/>
      <c r="CL47" s="43"/>
      <c r="CM47" s="562">
        <f t="shared" si="1"/>
        <v>13.350983860497031</v>
      </c>
      <c r="CN47" s="263">
        <f t="shared" si="67"/>
        <v>0</v>
      </c>
      <c r="CO47" s="41">
        <f t="shared" si="67"/>
        <v>0</v>
      </c>
      <c r="CP47" s="41">
        <f t="shared" si="67"/>
        <v>1.6129032258064516E-2</v>
      </c>
      <c r="CQ47" s="41"/>
      <c r="CR47" s="41"/>
      <c r="CS47" s="41"/>
      <c r="CT47" s="41"/>
      <c r="CU47" s="42">
        <f t="shared" si="3"/>
        <v>0</v>
      </c>
      <c r="CV47" s="263"/>
      <c r="CW47" s="41"/>
      <c r="CX47" s="42">
        <f t="shared" si="4"/>
        <v>0.13934426229508196</v>
      </c>
      <c r="CY47" s="263"/>
      <c r="CZ47" s="41"/>
      <c r="DA47" s="42">
        <f t="shared" si="5"/>
        <v>9.8360655737704916E-2</v>
      </c>
      <c r="DB47" s="263"/>
      <c r="DC47" s="41"/>
      <c r="DD47" s="42">
        <f t="shared" si="6"/>
        <v>0.23770491803278687</v>
      </c>
      <c r="DE47" s="668"/>
      <c r="DF47" s="549"/>
      <c r="DG47" s="263"/>
      <c r="DH47" s="42"/>
      <c r="DI47" s="263"/>
      <c r="DJ47" s="175"/>
      <c r="DK47" s="191"/>
      <c r="DL47" s="167"/>
      <c r="DM47" s="191"/>
      <c r="DN47" s="175"/>
      <c r="DO47" s="191"/>
      <c r="DP47" s="670"/>
      <c r="DQ47" s="167"/>
      <c r="DR47" s="175"/>
      <c r="DS47" s="191"/>
      <c r="DT47" s="37" t="s">
        <v>192</v>
      </c>
      <c r="DU47" s="195" t="s">
        <v>192</v>
      </c>
      <c r="DV47" s="175"/>
    </row>
    <row r="48" spans="1:126" s="17" customFormat="1" x14ac:dyDescent="0.25">
      <c r="A48" s="10">
        <v>54</v>
      </c>
      <c r="B48" s="35" t="s">
        <v>169</v>
      </c>
      <c r="C48" s="37">
        <v>0</v>
      </c>
      <c r="D48" s="37">
        <v>0</v>
      </c>
      <c r="E48" s="37">
        <v>10</v>
      </c>
      <c r="F48" s="37">
        <v>12</v>
      </c>
      <c r="G48" s="37">
        <v>12</v>
      </c>
      <c r="H48" s="37">
        <v>12</v>
      </c>
      <c r="I48" s="37"/>
      <c r="J48" s="38"/>
      <c r="K48" s="195">
        <v>2</v>
      </c>
      <c r="L48" s="37"/>
      <c r="M48" s="38"/>
      <c r="N48" s="195">
        <v>34</v>
      </c>
      <c r="O48" s="37">
        <v>172</v>
      </c>
      <c r="P48" s="37">
        <v>123</v>
      </c>
      <c r="Q48" s="37">
        <v>88</v>
      </c>
      <c r="R48" s="37">
        <v>107</v>
      </c>
      <c r="S48" s="37">
        <v>65</v>
      </c>
      <c r="T48" s="37"/>
      <c r="U48" s="38"/>
      <c r="V48" s="195">
        <v>0</v>
      </c>
      <c r="W48" s="37">
        <v>2</v>
      </c>
      <c r="X48" s="37">
        <v>3</v>
      </c>
      <c r="Y48" s="37">
        <v>4</v>
      </c>
      <c r="Z48" s="37">
        <v>0</v>
      </c>
      <c r="AA48" s="37">
        <v>16</v>
      </c>
      <c r="AB48" s="37">
        <v>25</v>
      </c>
      <c r="AC48" s="37">
        <v>5</v>
      </c>
      <c r="AD48" s="37"/>
      <c r="AE48" s="38"/>
      <c r="AF48" s="195">
        <v>0</v>
      </c>
      <c r="AG48" s="37"/>
      <c r="AH48" s="38"/>
      <c r="AI48" s="195">
        <v>8</v>
      </c>
      <c r="AJ48" s="37"/>
      <c r="AK48" s="38"/>
      <c r="AL48" s="248" t="s">
        <v>274</v>
      </c>
      <c r="AM48" s="39" t="s">
        <v>266</v>
      </c>
      <c r="AN48" s="39" t="s">
        <v>297</v>
      </c>
      <c r="AO48" s="39" t="s">
        <v>293</v>
      </c>
      <c r="AP48" s="39" t="s">
        <v>293</v>
      </c>
      <c r="AQ48" s="39">
        <v>54.19718726700475</v>
      </c>
      <c r="AR48" s="39">
        <v>59.547185274984209</v>
      </c>
      <c r="AS48" s="39">
        <v>67.23069305240152</v>
      </c>
      <c r="AT48" s="39"/>
      <c r="AU48" s="587"/>
      <c r="AV48" s="252"/>
      <c r="AW48" s="226"/>
      <c r="AX48" s="226">
        <v>66359.895504294225</v>
      </c>
      <c r="AY48" s="226">
        <v>70934.428375478805</v>
      </c>
      <c r="AZ48" s="226">
        <v>142089.40188160568</v>
      </c>
      <c r="BA48" s="226">
        <v>147773.09178661476</v>
      </c>
      <c r="BB48" s="226">
        <v>173529.84615909983</v>
      </c>
      <c r="BC48" s="226">
        <v>143532.19389758739</v>
      </c>
      <c r="BD48" s="226"/>
      <c r="BE48" s="567"/>
      <c r="BF48" s="252"/>
      <c r="BG48" s="226"/>
      <c r="BH48" s="226">
        <v>3184.3871121962879</v>
      </c>
      <c r="BI48" s="226">
        <v>7596.712596968714</v>
      </c>
      <c r="BJ48" s="226">
        <v>26170.881212969762</v>
      </c>
      <c r="BK48" s="226">
        <v>36248.157381005229</v>
      </c>
      <c r="BL48" s="226">
        <v>5394.1070341090835</v>
      </c>
      <c r="BM48" s="226">
        <v>9282.8156925686253</v>
      </c>
      <c r="BN48" s="226"/>
      <c r="BO48" s="567"/>
      <c r="BP48" s="252">
        <v>31486.730297494039</v>
      </c>
      <c r="BQ48" s="226"/>
      <c r="BR48" s="567"/>
      <c r="BS48" s="658"/>
      <c r="BT48" s="263"/>
      <c r="BU48" s="41"/>
      <c r="BV48" s="41">
        <f>BH48/AX48</f>
        <v>4.798662035250225E-2</v>
      </c>
      <c r="BW48" s="41">
        <f>BI48/AY48</f>
        <v>0.10709485888512225</v>
      </c>
      <c r="BX48" s="41">
        <f>BJ48/AZ48</f>
        <v>0.18418601856580649</v>
      </c>
      <c r="BY48" s="41">
        <f t="shared" ref="BY48:CA49" si="68">BK48/BA48</f>
        <v>0.24529606129746401</v>
      </c>
      <c r="BZ48" s="41">
        <f t="shared" si="68"/>
        <v>3.108460678956361E-2</v>
      </c>
      <c r="CA48" s="41">
        <f t="shared" si="68"/>
        <v>6.4674101610904575E-2</v>
      </c>
      <c r="CB48" s="41"/>
      <c r="CC48" s="42"/>
      <c r="CD48" s="195" t="s">
        <v>107</v>
      </c>
      <c r="CE48" s="43">
        <f t="shared" ref="CE48:CK49" si="69">(BU48-BT48)*100</f>
        <v>0</v>
      </c>
      <c r="CF48" s="43">
        <f t="shared" si="69"/>
        <v>4.7986620352502252</v>
      </c>
      <c r="CG48" s="43">
        <f t="shared" si="69"/>
        <v>5.9108238532620003</v>
      </c>
      <c r="CH48" s="43">
        <f t="shared" si="69"/>
        <v>7.7091159680684234</v>
      </c>
      <c r="CI48" s="43">
        <f t="shared" si="69"/>
        <v>6.1110042731657517</v>
      </c>
      <c r="CJ48" s="43">
        <f t="shared" si="69"/>
        <v>-21.421145450790043</v>
      </c>
      <c r="CK48" s="43">
        <f t="shared" si="69"/>
        <v>3.3589494821340966</v>
      </c>
      <c r="CL48" s="43"/>
      <c r="CM48" s="562">
        <f t="shared" si="1"/>
        <v>0</v>
      </c>
      <c r="CN48" s="263">
        <f t="shared" si="67"/>
        <v>8.8235294117647065E-2</v>
      </c>
      <c r="CO48" s="41">
        <f t="shared" si="67"/>
        <v>2.3255813953488372E-2</v>
      </c>
      <c r="CP48" s="41">
        <f t="shared" si="67"/>
        <v>0</v>
      </c>
      <c r="CQ48" s="41">
        <f t="shared" ref="CQ48:CS49" si="70">AA48/Q48</f>
        <v>0.18181818181818182</v>
      </c>
      <c r="CR48" s="41">
        <f t="shared" si="70"/>
        <v>0.23364485981308411</v>
      </c>
      <c r="CS48" s="41">
        <f t="shared" si="70"/>
        <v>7.6923076923076927E-2</v>
      </c>
      <c r="CT48" s="41"/>
      <c r="CU48" s="42"/>
      <c r="CV48" s="263">
        <f>AF48/S48</f>
        <v>0</v>
      </c>
      <c r="CW48" s="41"/>
      <c r="CX48" s="42"/>
      <c r="CY48" s="263">
        <f>AI48/S48</f>
        <v>0.12307692307692308</v>
      </c>
      <c r="CZ48" s="41"/>
      <c r="DA48" s="42"/>
      <c r="DB48" s="263">
        <f>(AC48+AF48+AI48)/S48</f>
        <v>0.2</v>
      </c>
      <c r="DC48" s="41"/>
      <c r="DD48" s="42"/>
      <c r="DE48" s="668"/>
      <c r="DF48" s="549"/>
      <c r="DG48" s="263"/>
      <c r="DH48" s="42"/>
      <c r="DI48" s="263" t="s">
        <v>192</v>
      </c>
      <c r="DJ48" s="175"/>
      <c r="DK48" s="191"/>
      <c r="DL48" s="167"/>
      <c r="DM48" s="191"/>
      <c r="DN48" s="175"/>
      <c r="DO48" s="191"/>
      <c r="DP48" s="670"/>
      <c r="DQ48" s="167"/>
      <c r="DR48" s="175"/>
      <c r="DS48" s="191"/>
      <c r="DT48" s="167"/>
      <c r="DU48" s="167"/>
      <c r="DV48" s="175"/>
    </row>
    <row r="49" spans="1:126" x14ac:dyDescent="0.25">
      <c r="A49" s="10">
        <v>57</v>
      </c>
      <c r="B49" s="35" t="s">
        <v>25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8">
        <v>0</v>
      </c>
      <c r="K49" s="195">
        <v>11</v>
      </c>
      <c r="L49" s="37">
        <v>11</v>
      </c>
      <c r="M49" s="38">
        <v>11</v>
      </c>
      <c r="N49" s="195">
        <v>56</v>
      </c>
      <c r="O49" s="37">
        <v>69</v>
      </c>
      <c r="P49" s="37">
        <v>74</v>
      </c>
      <c r="Q49" s="37">
        <v>76</v>
      </c>
      <c r="R49" s="37">
        <v>74</v>
      </c>
      <c r="S49" s="37">
        <v>101</v>
      </c>
      <c r="T49" s="37">
        <v>96</v>
      </c>
      <c r="U49" s="38">
        <v>96</v>
      </c>
      <c r="V49" s="195">
        <v>6</v>
      </c>
      <c r="W49" s="37"/>
      <c r="X49" s="37"/>
      <c r="Y49" s="37"/>
      <c r="Z49" s="37"/>
      <c r="AA49" s="37">
        <v>0</v>
      </c>
      <c r="AB49" s="37">
        <v>0</v>
      </c>
      <c r="AC49" s="37">
        <v>3</v>
      </c>
      <c r="AD49" s="37">
        <v>2</v>
      </c>
      <c r="AE49" s="38">
        <v>2</v>
      </c>
      <c r="AF49" s="195">
        <v>3</v>
      </c>
      <c r="AG49" s="37">
        <v>0</v>
      </c>
      <c r="AH49" s="38">
        <v>4</v>
      </c>
      <c r="AI49" s="195">
        <v>0</v>
      </c>
      <c r="AJ49" s="37">
        <v>0</v>
      </c>
      <c r="AK49" s="38">
        <v>0</v>
      </c>
      <c r="AL49" s="248">
        <v>16.547999157659891</v>
      </c>
      <c r="AM49" s="39">
        <v>25.697064900029027</v>
      </c>
      <c r="AN49" s="39">
        <v>37.592273236919546</v>
      </c>
      <c r="AO49" s="39">
        <v>37.592273236919546</v>
      </c>
      <c r="AP49" s="39">
        <v>37.592273236919546</v>
      </c>
      <c r="AQ49" s="39">
        <v>37.592273236919546</v>
      </c>
      <c r="AR49" s="39">
        <v>37.592273236919546</v>
      </c>
      <c r="AS49" s="39">
        <v>42.301978930114231</v>
      </c>
      <c r="AT49" s="37">
        <v>48.16</v>
      </c>
      <c r="AU49" s="38">
        <v>50.5</v>
      </c>
      <c r="AV49" s="252">
        <v>50045.247323578122</v>
      </c>
      <c r="AW49" s="226">
        <v>48679.290385370601</v>
      </c>
      <c r="AX49" s="226">
        <v>75651.248427726649</v>
      </c>
      <c r="AY49" s="226">
        <v>95316.759722483082</v>
      </c>
      <c r="AZ49" s="226">
        <v>100920.0289127552</v>
      </c>
      <c r="BA49" s="226">
        <v>98015.947547253571</v>
      </c>
      <c r="BB49" s="226">
        <v>95854.206862795327</v>
      </c>
      <c r="BC49" s="226">
        <v>97669.478261364478</v>
      </c>
      <c r="BD49" s="226">
        <v>97577.66</v>
      </c>
      <c r="BE49" s="567">
        <v>107967</v>
      </c>
      <c r="BF49" s="252">
        <v>14893.199241893899</v>
      </c>
      <c r="BG49" s="226">
        <v>7211.1143362872153</v>
      </c>
      <c r="BH49" s="226">
        <v>21452.638288911276</v>
      </c>
      <c r="BI49" s="226">
        <v>29005.241859750371</v>
      </c>
      <c r="BJ49" s="226">
        <v>29043.659398637457</v>
      </c>
      <c r="BK49" s="226">
        <v>24867.530634430084</v>
      </c>
      <c r="BL49" s="226">
        <v>19615.483121894584</v>
      </c>
      <c r="BM49" s="226">
        <v>2853.0429536542197</v>
      </c>
      <c r="BN49" s="226">
        <v>17634.63</v>
      </c>
      <c r="BO49" s="567">
        <v>15011</v>
      </c>
      <c r="BP49" s="252">
        <v>87882.0268524368</v>
      </c>
      <c r="BQ49" s="226">
        <v>89377.75</v>
      </c>
      <c r="BR49" s="567">
        <v>102182</v>
      </c>
      <c r="BS49" s="658">
        <f t="shared" si="8"/>
        <v>0.14325992766656132</v>
      </c>
      <c r="BT49" s="263">
        <f>BF49/AV49</f>
        <v>0.29759467758444219</v>
      </c>
      <c r="BU49" s="41">
        <f>BG49/AW49</f>
        <v>0.14813515725476442</v>
      </c>
      <c r="BV49" s="41">
        <f>BH49/AX49</f>
        <v>0.28357282575985554</v>
      </c>
      <c r="BW49" s="41">
        <f>BI49/AY49</f>
        <v>0.30430369165086807</v>
      </c>
      <c r="BX49" s="41">
        <f>BJ49/AZ49</f>
        <v>0.28778885332806969</v>
      </c>
      <c r="BY49" s="41">
        <f t="shared" si="68"/>
        <v>0.25370902650756322</v>
      </c>
      <c r="BZ49" s="41">
        <f t="shared" si="68"/>
        <v>0.20463872962792309</v>
      </c>
      <c r="CA49" s="41">
        <f t="shared" si="68"/>
        <v>2.9211202971919731E-2</v>
      </c>
      <c r="CB49" s="41">
        <f>BN49/BD49</f>
        <v>0.18072405097642227</v>
      </c>
      <c r="CC49" s="42">
        <f t="shared" si="0"/>
        <v>0.13903322311447017</v>
      </c>
      <c r="CD49" s="195"/>
      <c r="CE49" s="43">
        <f t="shared" si="69"/>
        <v>-14.945952032967776</v>
      </c>
      <c r="CF49" s="43">
        <f t="shared" si="69"/>
        <v>13.543766850509112</v>
      </c>
      <c r="CG49" s="43">
        <f t="shared" si="69"/>
        <v>2.0730865891012531</v>
      </c>
      <c r="CH49" s="43">
        <f t="shared" si="69"/>
        <v>-1.6514838322798375</v>
      </c>
      <c r="CI49" s="43">
        <f t="shared" si="69"/>
        <v>-3.4079826820506476</v>
      </c>
      <c r="CJ49" s="43">
        <f t="shared" si="69"/>
        <v>-4.9070296879640125</v>
      </c>
      <c r="CK49" s="43">
        <f t="shared" si="69"/>
        <v>-17.542752665600336</v>
      </c>
      <c r="CL49" s="43">
        <f>(CB49-CA49)*100</f>
        <v>15.151284800450254</v>
      </c>
      <c r="CM49" s="562">
        <f t="shared" si="1"/>
        <v>-4.1690827861952107</v>
      </c>
      <c r="CN49" s="263"/>
      <c r="CO49" s="41"/>
      <c r="CP49" s="41"/>
      <c r="CQ49" s="41">
        <f t="shared" si="70"/>
        <v>0</v>
      </c>
      <c r="CR49" s="41">
        <f t="shared" si="70"/>
        <v>0</v>
      </c>
      <c r="CS49" s="41">
        <f t="shared" si="70"/>
        <v>2.9702970297029702E-2</v>
      </c>
      <c r="CT49" s="41">
        <f>AD49/T49</f>
        <v>2.0833333333333332E-2</v>
      </c>
      <c r="CU49" s="42">
        <f t="shared" si="3"/>
        <v>2.0833333333333332E-2</v>
      </c>
      <c r="CV49" s="263">
        <f>AF49/S49</f>
        <v>2.9702970297029702E-2</v>
      </c>
      <c r="CW49" s="41">
        <f>AG49/T49</f>
        <v>0</v>
      </c>
      <c r="CX49" s="42">
        <f t="shared" si="4"/>
        <v>4.1666666666666664E-2</v>
      </c>
      <c r="CY49" s="263">
        <f>AI49/S49</f>
        <v>0</v>
      </c>
      <c r="CZ49" s="41">
        <f>AJ49/T49</f>
        <v>0</v>
      </c>
      <c r="DA49" s="42">
        <f t="shared" si="5"/>
        <v>0</v>
      </c>
      <c r="DB49" s="263">
        <f>(AC49+AF49+AI49)/S49</f>
        <v>5.9405940594059403E-2</v>
      </c>
      <c r="DC49" s="41">
        <f>(AD49+AG49+AJ49)/T49</f>
        <v>2.0833333333333332E-2</v>
      </c>
      <c r="DD49" s="42">
        <f t="shared" si="6"/>
        <v>6.25E-2</v>
      </c>
      <c r="DE49" s="668">
        <f t="shared" si="11"/>
        <v>4.858803986710971E-2</v>
      </c>
      <c r="DF49" s="549">
        <f t="shared" si="12"/>
        <v>0</v>
      </c>
      <c r="DG49" s="263"/>
      <c r="DH49" s="42" t="s">
        <v>192</v>
      </c>
      <c r="DI49" s="263"/>
      <c r="DJ49" s="173" t="s">
        <v>192</v>
      </c>
      <c r="DK49" s="189"/>
      <c r="DL49" s="94" t="s">
        <v>192</v>
      </c>
      <c r="DM49" s="189"/>
      <c r="DN49" s="173" t="s">
        <v>192</v>
      </c>
      <c r="DO49" s="189"/>
      <c r="DP49" s="295" t="s">
        <v>192</v>
      </c>
      <c r="DQ49" s="94"/>
      <c r="DR49" s="173" t="s">
        <v>192</v>
      </c>
      <c r="DS49" s="189" t="s">
        <v>192</v>
      </c>
      <c r="DT49" s="94"/>
      <c r="DU49" s="94" t="s">
        <v>192</v>
      </c>
      <c r="DV49" s="173"/>
    </row>
    <row r="50" spans="1:126" x14ac:dyDescent="0.25">
      <c r="A50" s="10">
        <v>59</v>
      </c>
      <c r="B50" s="35" t="s">
        <v>115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8">
        <v>0</v>
      </c>
      <c r="K50" s="195">
        <v>9</v>
      </c>
      <c r="L50" s="37">
        <v>9</v>
      </c>
      <c r="M50" s="38">
        <v>9</v>
      </c>
      <c r="N50" s="195">
        <v>4</v>
      </c>
      <c r="O50" s="37">
        <v>8</v>
      </c>
      <c r="P50" s="37">
        <v>17</v>
      </c>
      <c r="Q50" s="37">
        <v>25</v>
      </c>
      <c r="R50" s="37">
        <v>30</v>
      </c>
      <c r="S50" s="37">
        <v>29</v>
      </c>
      <c r="T50" s="37">
        <v>32</v>
      </c>
      <c r="U50" s="38">
        <v>17</v>
      </c>
      <c r="V50" s="195">
        <v>5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5</v>
      </c>
      <c r="AD50" s="37">
        <v>4</v>
      </c>
      <c r="AE50" s="38">
        <v>1</v>
      </c>
      <c r="AF50" s="195">
        <v>0</v>
      </c>
      <c r="AG50" s="37">
        <v>0</v>
      </c>
      <c r="AH50" s="38">
        <v>0</v>
      </c>
      <c r="AI50" s="195">
        <v>0</v>
      </c>
      <c r="AJ50" s="37">
        <v>0</v>
      </c>
      <c r="AK50" s="38">
        <v>0</v>
      </c>
      <c r="AL50" s="248">
        <v>26.778447476109982</v>
      </c>
      <c r="AM50" s="39">
        <v>33.494402422296972</v>
      </c>
      <c r="AN50" s="39">
        <v>43.433162019567334</v>
      </c>
      <c r="AO50" s="39">
        <v>50.213146197232795</v>
      </c>
      <c r="AP50" s="39">
        <v>41.007165582438347</v>
      </c>
      <c r="AQ50" s="39">
        <v>41.007165582438347</v>
      </c>
      <c r="AR50" s="39">
        <v>59.319525785282949</v>
      </c>
      <c r="AS50" s="39">
        <v>59.319525785282949</v>
      </c>
      <c r="AT50" s="37">
        <v>59.32</v>
      </c>
      <c r="AU50" s="38">
        <v>59.32</v>
      </c>
      <c r="AV50" s="252">
        <v>23510.110927086356</v>
      </c>
      <c r="AW50" s="226">
        <v>33369.189702961281</v>
      </c>
      <c r="AX50" s="226">
        <v>37912.419394311932</v>
      </c>
      <c r="AY50" s="226">
        <v>44702.363674651824</v>
      </c>
      <c r="AZ50" s="226">
        <v>45876.232918423913</v>
      </c>
      <c r="BA50" s="226">
        <v>47289.144626382324</v>
      </c>
      <c r="BB50" s="226">
        <v>42518.255445330418</v>
      </c>
      <c r="BC50" s="226">
        <v>50954.462410572509</v>
      </c>
      <c r="BD50" s="226">
        <v>56050</v>
      </c>
      <c r="BE50" s="567">
        <v>52306</v>
      </c>
      <c r="BF50" s="252">
        <v>1282.0075013801857</v>
      </c>
      <c r="BG50" s="226">
        <v>1131.1830894531049</v>
      </c>
      <c r="BH50" s="226">
        <v>798.23108576502125</v>
      </c>
      <c r="BI50" s="226">
        <v>2601.0096698368252</v>
      </c>
      <c r="BJ50" s="226">
        <v>5287.39164831162</v>
      </c>
      <c r="BK50" s="226">
        <v>6122.6174011530957</v>
      </c>
      <c r="BL50" s="226">
        <v>8227.0448090790615</v>
      </c>
      <c r="BM50" s="226">
        <v>11357.3627924713</v>
      </c>
      <c r="BN50" s="226">
        <v>9952</v>
      </c>
      <c r="BO50" s="567">
        <v>6644</v>
      </c>
      <c r="BP50" s="252">
        <v>14772.255137990109</v>
      </c>
      <c r="BQ50" s="226">
        <v>15343</v>
      </c>
      <c r="BR50" s="567">
        <v>10855</v>
      </c>
      <c r="BS50" s="658">
        <f t="shared" si="8"/>
        <v>-0.2925112429120772</v>
      </c>
      <c r="BT50" s="263">
        <v>5.4530049022574592E-2</v>
      </c>
      <c r="BU50" s="41">
        <v>3.3899027801466822E-2</v>
      </c>
      <c r="BV50" s="41">
        <v>2.1054606868080313E-2</v>
      </c>
      <c r="BW50" s="41">
        <v>5.8185059044466372E-2</v>
      </c>
      <c r="BX50" s="41">
        <v>0.11525339619130326</v>
      </c>
      <c r="BY50" s="41">
        <v>0.12947194222957725</v>
      </c>
      <c r="BZ50" s="41">
        <v>0.1934944113513152</v>
      </c>
      <c r="CA50" s="41">
        <v>0.22289240736086674</v>
      </c>
      <c r="CB50" s="41">
        <v>0.17755575379125779</v>
      </c>
      <c r="CC50" s="42">
        <f t="shared" si="0"/>
        <v>0.12702175658624248</v>
      </c>
      <c r="CD50" s="195" t="s">
        <v>107</v>
      </c>
      <c r="CE50" s="43">
        <v>-2.0631021221107773</v>
      </c>
      <c r="CF50" s="43">
        <v>-1.2844420933386509</v>
      </c>
      <c r="CG50" s="43">
        <v>3.713045217638606</v>
      </c>
      <c r="CH50" s="43">
        <v>5.7068337146836887</v>
      </c>
      <c r="CI50" s="43">
        <v>1.4218546038273994</v>
      </c>
      <c r="CJ50" s="43">
        <v>6.402246912173795</v>
      </c>
      <c r="CK50" s="43">
        <v>2.9397996009551535</v>
      </c>
      <c r="CL50" s="43">
        <v>-4.5336653569608947</v>
      </c>
      <c r="CM50" s="562">
        <f t="shared" si="1"/>
        <v>-5.0533997205015311</v>
      </c>
      <c r="CN50" s="263">
        <v>0</v>
      </c>
      <c r="CO50" s="41">
        <v>0</v>
      </c>
      <c r="CP50" s="41">
        <v>0</v>
      </c>
      <c r="CQ50" s="41">
        <v>0</v>
      </c>
      <c r="CR50" s="41">
        <v>0</v>
      </c>
      <c r="CS50" s="41">
        <v>0.17241379310344829</v>
      </c>
      <c r="CT50" s="41">
        <v>0.125</v>
      </c>
      <c r="CU50" s="42">
        <f t="shared" si="3"/>
        <v>5.8823529411764705E-2</v>
      </c>
      <c r="CV50" s="263">
        <v>0</v>
      </c>
      <c r="CW50" s="41">
        <v>0</v>
      </c>
      <c r="CX50" s="42">
        <f t="shared" si="4"/>
        <v>0</v>
      </c>
      <c r="CY50" s="263">
        <v>0</v>
      </c>
      <c r="CZ50" s="41">
        <v>0</v>
      </c>
      <c r="DA50" s="42">
        <f t="shared" si="5"/>
        <v>0</v>
      </c>
      <c r="DB50" s="263">
        <v>0.17241379310344829</v>
      </c>
      <c r="DC50" s="41">
        <v>0.125</v>
      </c>
      <c r="DD50" s="42">
        <f t="shared" si="6"/>
        <v>5.8823529411764705E-2</v>
      </c>
      <c r="DE50" s="668">
        <f t="shared" si="11"/>
        <v>0</v>
      </c>
      <c r="DF50" s="549">
        <f t="shared" si="12"/>
        <v>-0.46875</v>
      </c>
      <c r="DG50" s="263"/>
      <c r="DH50" s="42" t="s">
        <v>192</v>
      </c>
      <c r="DI50" s="263"/>
      <c r="DJ50" s="173" t="s">
        <v>192</v>
      </c>
      <c r="DK50" s="189"/>
      <c r="DL50" s="94" t="s">
        <v>192</v>
      </c>
      <c r="DM50" s="189"/>
      <c r="DN50" s="173" t="s">
        <v>192</v>
      </c>
      <c r="DO50" s="189"/>
      <c r="DP50" s="295" t="s">
        <v>192</v>
      </c>
      <c r="DQ50" s="94"/>
      <c r="DR50" s="173" t="s">
        <v>192</v>
      </c>
      <c r="DS50" s="189" t="s">
        <v>192</v>
      </c>
      <c r="DT50" s="94"/>
      <c r="DU50" s="94"/>
      <c r="DV50" s="173" t="s">
        <v>192</v>
      </c>
    </row>
    <row r="51" spans="1:126" x14ac:dyDescent="0.25">
      <c r="A51" s="10">
        <v>59</v>
      </c>
      <c r="B51" s="35" t="s">
        <v>116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8">
        <v>0</v>
      </c>
      <c r="K51" s="195">
        <v>20</v>
      </c>
      <c r="L51" s="37">
        <v>20</v>
      </c>
      <c r="M51" s="38">
        <v>20</v>
      </c>
      <c r="N51" s="195">
        <v>59</v>
      </c>
      <c r="O51" s="37">
        <v>77</v>
      </c>
      <c r="P51" s="37">
        <v>84</v>
      </c>
      <c r="Q51" s="37">
        <v>90</v>
      </c>
      <c r="R51" s="37">
        <v>80</v>
      </c>
      <c r="S51" s="37">
        <v>80</v>
      </c>
      <c r="T51" s="37">
        <v>74</v>
      </c>
      <c r="U51" s="38">
        <v>75</v>
      </c>
      <c r="V51" s="195">
        <v>0</v>
      </c>
      <c r="W51" s="37">
        <v>0</v>
      </c>
      <c r="X51" s="37">
        <v>0</v>
      </c>
      <c r="Y51" s="37">
        <v>12</v>
      </c>
      <c r="Z51" s="37">
        <v>2</v>
      </c>
      <c r="AA51" s="37">
        <v>20</v>
      </c>
      <c r="AB51" s="37">
        <v>25</v>
      </c>
      <c r="AC51" s="37">
        <v>18</v>
      </c>
      <c r="AD51" s="37">
        <v>15</v>
      </c>
      <c r="AE51" s="38">
        <v>19</v>
      </c>
      <c r="AF51" s="195">
        <v>0</v>
      </c>
      <c r="AG51" s="37">
        <v>0</v>
      </c>
      <c r="AH51" s="38">
        <v>0</v>
      </c>
      <c r="AI51" s="195">
        <v>42</v>
      </c>
      <c r="AJ51" s="37">
        <v>30</v>
      </c>
      <c r="AK51" s="38">
        <v>30</v>
      </c>
      <c r="AL51" s="248">
        <v>22.410231017467176</v>
      </c>
      <c r="AM51" s="39">
        <v>22.410231017467176</v>
      </c>
      <c r="AN51" s="39">
        <v>35.941741936585451</v>
      </c>
      <c r="AO51" s="39">
        <v>35.941741936585451</v>
      </c>
      <c r="AP51" s="39">
        <v>35.941741936585451</v>
      </c>
      <c r="AQ51" s="39">
        <v>35.941741936585451</v>
      </c>
      <c r="AR51" s="39">
        <v>35.941741936585451</v>
      </c>
      <c r="AS51" s="39">
        <v>35.941741936585451</v>
      </c>
      <c r="AT51" s="37">
        <v>35.94</v>
      </c>
      <c r="AU51" s="38">
        <v>35.94</v>
      </c>
      <c r="AV51" s="252">
        <v>40741.088553850008</v>
      </c>
      <c r="AW51" s="226">
        <v>56002.811594697814</v>
      </c>
      <c r="AX51" s="226">
        <v>73837.086869169783</v>
      </c>
      <c r="AY51" s="226">
        <v>79007.803029009519</v>
      </c>
      <c r="AZ51" s="226">
        <v>70880.35924667475</v>
      </c>
      <c r="BA51" s="226">
        <v>88097.108155332069</v>
      </c>
      <c r="BB51" s="226">
        <v>89713.49053221097</v>
      </c>
      <c r="BC51" s="226">
        <v>99387.595972703624</v>
      </c>
      <c r="BD51" s="226">
        <v>90706</v>
      </c>
      <c r="BE51" s="567">
        <v>92790</v>
      </c>
      <c r="BF51" s="252">
        <v>4685.5168724139303</v>
      </c>
      <c r="BG51" s="226">
        <v>5268.8943147733935</v>
      </c>
      <c r="BH51" s="226">
        <v>8609.7973261392945</v>
      </c>
      <c r="BI51" s="226">
        <v>20802.385871452068</v>
      </c>
      <c r="BJ51" s="226">
        <v>30029.709563406013</v>
      </c>
      <c r="BK51" s="226">
        <v>33095.998315319775</v>
      </c>
      <c r="BL51" s="226">
        <v>11660.434488136096</v>
      </c>
      <c r="BM51" s="226">
        <v>11169.543713467767</v>
      </c>
      <c r="BN51" s="226">
        <v>12000</v>
      </c>
      <c r="BO51" s="567">
        <v>9755</v>
      </c>
      <c r="BP51" s="252">
        <v>43064.638220613429</v>
      </c>
      <c r="BQ51" s="226">
        <v>45830</v>
      </c>
      <c r="BR51" s="567">
        <v>43506</v>
      </c>
      <c r="BS51" s="658">
        <f t="shared" si="8"/>
        <v>-5.0709142483089678E-2</v>
      </c>
      <c r="BT51" s="263">
        <v>0.11500715957112422</v>
      </c>
      <c r="BU51" s="41">
        <v>9.4082674864706922E-2</v>
      </c>
      <c r="BV51" s="41">
        <v>0.11660532249050932</v>
      </c>
      <c r="BW51" s="41">
        <v>0.26329533380157399</v>
      </c>
      <c r="BX51" s="41">
        <v>0.42366757000903343</v>
      </c>
      <c r="BY51" s="41">
        <v>0.37567633045304044</v>
      </c>
      <c r="BZ51" s="41">
        <v>0.12997414791200776</v>
      </c>
      <c r="CA51" s="41">
        <v>0.11238367931281318</v>
      </c>
      <c r="CB51" s="41">
        <v>0.13229554825480122</v>
      </c>
      <c r="CC51" s="42">
        <f t="shared" si="0"/>
        <v>0.10512986313180299</v>
      </c>
      <c r="CD51" s="195" t="s">
        <v>107</v>
      </c>
      <c r="CE51" s="43">
        <v>-2.0924484706417292</v>
      </c>
      <c r="CF51" s="43">
        <v>2.2522647625802401</v>
      </c>
      <c r="CG51" s="43">
        <v>14.669001131106468</v>
      </c>
      <c r="CH51" s="43">
        <v>16.037223620745944</v>
      </c>
      <c r="CI51" s="43">
        <v>-4.7991239555992991</v>
      </c>
      <c r="CJ51" s="43">
        <v>-24.570218254103267</v>
      </c>
      <c r="CK51" s="43">
        <v>-1.759046859919458</v>
      </c>
      <c r="CL51" s="43">
        <v>1.9911868941988042</v>
      </c>
      <c r="CM51" s="562">
        <f t="shared" si="1"/>
        <v>-2.7165685122998231</v>
      </c>
      <c r="CN51" s="263">
        <v>0</v>
      </c>
      <c r="CO51" s="41">
        <v>0.15584415584415584</v>
      </c>
      <c r="CP51" s="41">
        <v>2.3809523809523808E-2</v>
      </c>
      <c r="CQ51" s="41">
        <v>0.22222222222222221</v>
      </c>
      <c r="CR51" s="41">
        <v>0.3125</v>
      </c>
      <c r="CS51" s="41">
        <v>0.22500000000000001</v>
      </c>
      <c r="CT51" s="41">
        <v>0.20270270270270271</v>
      </c>
      <c r="CU51" s="42">
        <f t="shared" si="3"/>
        <v>0.25333333333333335</v>
      </c>
      <c r="CV51" s="263">
        <v>0</v>
      </c>
      <c r="CW51" s="41">
        <v>0</v>
      </c>
      <c r="CX51" s="42">
        <f t="shared" si="4"/>
        <v>0</v>
      </c>
      <c r="CY51" s="263">
        <v>0.52500000000000002</v>
      </c>
      <c r="CZ51" s="41">
        <v>0.40540540540540543</v>
      </c>
      <c r="DA51" s="42">
        <f t="shared" si="5"/>
        <v>0.4</v>
      </c>
      <c r="DB51" s="263">
        <v>0.75</v>
      </c>
      <c r="DC51" s="41">
        <v>0.60810810810810811</v>
      </c>
      <c r="DD51" s="42">
        <f t="shared" si="6"/>
        <v>0.65333333333333332</v>
      </c>
      <c r="DE51" s="668">
        <f t="shared" si="11"/>
        <v>0</v>
      </c>
      <c r="DF51" s="549">
        <f t="shared" si="12"/>
        <v>1.3513513513513514E-2</v>
      </c>
      <c r="DG51" s="263" t="s">
        <v>192</v>
      </c>
      <c r="DH51" s="42"/>
      <c r="DI51" s="263"/>
      <c r="DJ51" s="173" t="s">
        <v>192</v>
      </c>
      <c r="DK51" s="189" t="s">
        <v>192</v>
      </c>
      <c r="DL51" s="94"/>
      <c r="DM51" s="189"/>
      <c r="DN51" s="173" t="s">
        <v>192</v>
      </c>
      <c r="DO51" s="189"/>
      <c r="DP51" s="295" t="s">
        <v>192</v>
      </c>
      <c r="DQ51" s="94"/>
      <c r="DR51" s="173" t="s">
        <v>192</v>
      </c>
      <c r="DS51" s="189"/>
      <c r="DT51" s="94" t="s">
        <v>192</v>
      </c>
      <c r="DU51" s="94"/>
      <c r="DV51" s="173" t="s">
        <v>192</v>
      </c>
    </row>
    <row r="52" spans="1:126" x14ac:dyDescent="0.25">
      <c r="A52" s="10">
        <v>59</v>
      </c>
      <c r="B52" s="35" t="s">
        <v>117</v>
      </c>
      <c r="C52" s="37">
        <v>10</v>
      </c>
      <c r="D52" s="37">
        <v>10</v>
      </c>
      <c r="E52" s="37">
        <v>10</v>
      </c>
      <c r="F52" s="37">
        <v>0</v>
      </c>
      <c r="G52" s="37">
        <v>10</v>
      </c>
      <c r="H52" s="37">
        <v>0</v>
      </c>
      <c r="I52" s="37">
        <v>14</v>
      </c>
      <c r="J52" s="38">
        <v>0</v>
      </c>
      <c r="K52" s="195">
        <v>25</v>
      </c>
      <c r="L52" s="37">
        <v>11</v>
      </c>
      <c r="M52" s="38">
        <v>11</v>
      </c>
      <c r="N52" s="195">
        <v>29</v>
      </c>
      <c r="O52" s="37">
        <v>51</v>
      </c>
      <c r="P52" s="37">
        <v>55</v>
      </c>
      <c r="Q52" s="37">
        <v>49</v>
      </c>
      <c r="R52" s="37">
        <v>43</v>
      </c>
      <c r="S52" s="37">
        <v>41</v>
      </c>
      <c r="T52" s="37">
        <v>39</v>
      </c>
      <c r="U52" s="38">
        <v>45</v>
      </c>
      <c r="V52" s="195">
        <v>10</v>
      </c>
      <c r="W52" s="37">
        <v>3</v>
      </c>
      <c r="X52" s="37">
        <v>7</v>
      </c>
      <c r="Y52" s="37">
        <v>9</v>
      </c>
      <c r="Z52" s="37">
        <v>7</v>
      </c>
      <c r="AA52" s="37">
        <v>7</v>
      </c>
      <c r="AB52" s="37">
        <v>12</v>
      </c>
      <c r="AC52" s="37">
        <v>5</v>
      </c>
      <c r="AD52" s="37">
        <v>1</v>
      </c>
      <c r="AE52" s="38">
        <v>0</v>
      </c>
      <c r="AF52" s="195">
        <v>6</v>
      </c>
      <c r="AG52" s="37">
        <v>6</v>
      </c>
      <c r="AH52" s="38">
        <v>0</v>
      </c>
      <c r="AI52" s="195">
        <v>1</v>
      </c>
      <c r="AJ52" s="37">
        <v>0</v>
      </c>
      <c r="AK52" s="38">
        <v>4</v>
      </c>
      <c r="AL52" s="248"/>
      <c r="AM52" s="39">
        <v>27.077250556342879</v>
      </c>
      <c r="AN52" s="39">
        <v>29.211558272292134</v>
      </c>
      <c r="AO52" s="39">
        <v>41.59054302479781</v>
      </c>
      <c r="AP52" s="39">
        <v>41.59054302479781</v>
      </c>
      <c r="AQ52" s="39">
        <v>41.59054302479781</v>
      </c>
      <c r="AR52" s="39">
        <v>42.430037393071181</v>
      </c>
      <c r="AS52" s="39">
        <v>42.430037393071181</v>
      </c>
      <c r="AT52" s="37">
        <v>42.43</v>
      </c>
      <c r="AU52" s="38">
        <v>42.43</v>
      </c>
      <c r="AV52" s="252">
        <v>46611.857644521093</v>
      </c>
      <c r="AW52" s="226">
        <v>53209.714230425554</v>
      </c>
      <c r="AX52" s="226">
        <v>60938.753905783124</v>
      </c>
      <c r="AY52" s="226">
        <v>64056.266042879666</v>
      </c>
      <c r="AZ52" s="226">
        <v>63067.370134489844</v>
      </c>
      <c r="BA52" s="226">
        <v>59283.953990017129</v>
      </c>
      <c r="BB52" s="226">
        <v>62067.091251614962</v>
      </c>
      <c r="BC52" s="226">
        <v>66643.046994610166</v>
      </c>
      <c r="BD52" s="226">
        <v>72530</v>
      </c>
      <c r="BE52" s="567">
        <v>85342.87</v>
      </c>
      <c r="BF52" s="252">
        <v>5977.4844764685458</v>
      </c>
      <c r="BG52" s="226">
        <v>3370.7833193891897</v>
      </c>
      <c r="BH52" s="226">
        <v>6212.2583252229642</v>
      </c>
      <c r="BI52" s="226">
        <v>11267.721868401431</v>
      </c>
      <c r="BJ52" s="226">
        <v>20230.391403577669</v>
      </c>
      <c r="BK52" s="226">
        <v>14023.824565597237</v>
      </c>
      <c r="BL52" s="226">
        <v>20458.050893278923</v>
      </c>
      <c r="BM52" s="226">
        <v>4399.5196384767305</v>
      </c>
      <c r="BN52" s="226">
        <v>6528</v>
      </c>
      <c r="BO52" s="567">
        <v>9173.5400000000009</v>
      </c>
      <c r="BP52" s="252">
        <v>21920.763114609479</v>
      </c>
      <c r="BQ52" s="226">
        <v>15006</v>
      </c>
      <c r="BR52" s="567">
        <v>18688.939999999999</v>
      </c>
      <c r="BS52" s="658">
        <f t="shared" si="8"/>
        <v>0.24543116086898564</v>
      </c>
      <c r="BT52" s="263">
        <v>0.12823956775237338</v>
      </c>
      <c r="BU52" s="41">
        <v>6.3349021285699011E-2</v>
      </c>
      <c r="BV52" s="41">
        <v>0.10194265433828337</v>
      </c>
      <c r="BW52" s="41">
        <v>0.17590350740798327</v>
      </c>
      <c r="BX52" s="41">
        <v>0.3207742983485245</v>
      </c>
      <c r="BY52" s="41">
        <v>0.23655346213848555</v>
      </c>
      <c r="BZ52" s="41">
        <v>0.32961188418422321</v>
      </c>
      <c r="CA52" s="41">
        <v>6.6016183786322777E-2</v>
      </c>
      <c r="CB52" s="41">
        <v>9.0004136219495379E-2</v>
      </c>
      <c r="CC52" s="42">
        <f t="shared" si="0"/>
        <v>0.10749040898202745</v>
      </c>
      <c r="CD52" s="195" t="s">
        <v>107</v>
      </c>
      <c r="CE52" s="43">
        <v>-6.4890546466674373</v>
      </c>
      <c r="CF52" s="43">
        <v>3.8593633052584355</v>
      </c>
      <c r="CG52" s="43">
        <v>7.3960853069699901</v>
      </c>
      <c r="CH52" s="43">
        <v>14.487079094054122</v>
      </c>
      <c r="CI52" s="43">
        <v>-8.4220836210038961</v>
      </c>
      <c r="CJ52" s="43">
        <v>9.3058422045737661</v>
      </c>
      <c r="CK52" s="43">
        <v>-26.359570039790043</v>
      </c>
      <c r="CL52" s="43">
        <v>2.3987952433172604</v>
      </c>
      <c r="CM52" s="562">
        <f t="shared" si="1"/>
        <v>1.7486272762532076</v>
      </c>
      <c r="CN52" s="263">
        <v>0.2413793103448276</v>
      </c>
      <c r="CO52" s="41">
        <v>0.17647058823529413</v>
      </c>
      <c r="CP52" s="41">
        <v>0.12727272727272726</v>
      </c>
      <c r="CQ52" s="41">
        <v>0.14285714285714285</v>
      </c>
      <c r="CR52" s="41">
        <v>0.27906976744186046</v>
      </c>
      <c r="CS52" s="41">
        <v>0.12195121951219512</v>
      </c>
      <c r="CT52" s="41">
        <v>2.564102564102564E-2</v>
      </c>
      <c r="CU52" s="42">
        <f t="shared" si="3"/>
        <v>0</v>
      </c>
      <c r="CV52" s="263">
        <v>0.14634146341463414</v>
      </c>
      <c r="CW52" s="41">
        <v>0.15384615384615385</v>
      </c>
      <c r="CX52" s="42">
        <f t="shared" si="4"/>
        <v>0</v>
      </c>
      <c r="CY52" s="263">
        <v>2.4390243902439025E-2</v>
      </c>
      <c r="CZ52" s="41">
        <v>0</v>
      </c>
      <c r="DA52" s="42">
        <f t="shared" si="5"/>
        <v>8.8888888888888892E-2</v>
      </c>
      <c r="DB52" s="263">
        <v>0.29268292682926828</v>
      </c>
      <c r="DC52" s="41">
        <v>0.17948717948717949</v>
      </c>
      <c r="DD52" s="42">
        <f t="shared" si="6"/>
        <v>8.8888888888888892E-2</v>
      </c>
      <c r="DE52" s="668">
        <f t="shared" si="11"/>
        <v>0</v>
      </c>
      <c r="DF52" s="549">
        <f t="shared" si="12"/>
        <v>0.15384615384615385</v>
      </c>
      <c r="DG52" s="263" t="s">
        <v>192</v>
      </c>
      <c r="DH52" s="42"/>
      <c r="DI52" s="263"/>
      <c r="DJ52" s="173" t="s">
        <v>192</v>
      </c>
      <c r="DK52" s="189"/>
      <c r="DL52" s="94" t="s">
        <v>192</v>
      </c>
      <c r="DM52" s="189"/>
      <c r="DN52" s="173" t="s">
        <v>192</v>
      </c>
      <c r="DO52" s="189"/>
      <c r="DP52" s="295" t="s">
        <v>192</v>
      </c>
      <c r="DQ52" s="94"/>
      <c r="DR52" s="173" t="s">
        <v>192</v>
      </c>
      <c r="DS52" s="189" t="s">
        <v>192</v>
      </c>
      <c r="DT52" s="94"/>
      <c r="DU52" s="94"/>
      <c r="DV52" s="173" t="s">
        <v>192</v>
      </c>
    </row>
    <row r="53" spans="1:126" x14ac:dyDescent="0.25">
      <c r="A53" s="10">
        <v>59</v>
      </c>
      <c r="B53" s="35" t="s">
        <v>118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8">
        <v>0</v>
      </c>
      <c r="K53" s="195">
        <v>16</v>
      </c>
      <c r="L53" s="37">
        <v>14</v>
      </c>
      <c r="M53" s="38">
        <v>14</v>
      </c>
      <c r="N53" s="195">
        <v>38</v>
      </c>
      <c r="O53" s="37">
        <v>30</v>
      </c>
      <c r="P53" s="37">
        <v>34</v>
      </c>
      <c r="Q53" s="37">
        <v>24</v>
      </c>
      <c r="R53" s="37">
        <v>21</v>
      </c>
      <c r="S53" s="37">
        <v>32</v>
      </c>
      <c r="T53" s="37">
        <v>32</v>
      </c>
      <c r="U53" s="38">
        <v>18</v>
      </c>
      <c r="V53" s="195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8">
        <v>3</v>
      </c>
      <c r="AF53" s="195">
        <v>0</v>
      </c>
      <c r="AG53" s="37">
        <v>0</v>
      </c>
      <c r="AH53" s="38">
        <v>0</v>
      </c>
      <c r="AI53" s="195">
        <v>5</v>
      </c>
      <c r="AJ53" s="37">
        <v>6</v>
      </c>
      <c r="AK53" s="38">
        <v>1</v>
      </c>
      <c r="AL53" s="248" t="s">
        <v>261</v>
      </c>
      <c r="AM53" s="39" t="s">
        <v>261</v>
      </c>
      <c r="AN53" s="39" t="s">
        <v>298</v>
      </c>
      <c r="AO53" s="39" t="s">
        <v>269</v>
      </c>
      <c r="AP53" s="39" t="s">
        <v>284</v>
      </c>
      <c r="AQ53" s="39" t="s">
        <v>284</v>
      </c>
      <c r="AR53" s="37" t="s">
        <v>284</v>
      </c>
      <c r="AS53" s="37" t="s">
        <v>284</v>
      </c>
      <c r="AT53" s="37" t="s">
        <v>284</v>
      </c>
      <c r="AU53" s="38" t="s">
        <v>380</v>
      </c>
      <c r="AV53" s="252">
        <v>16964.900598175311</v>
      </c>
      <c r="AW53" s="226">
        <v>22036.015731270738</v>
      </c>
      <c r="AX53" s="226">
        <v>25425.296384198155</v>
      </c>
      <c r="AY53" s="226">
        <v>29577.236327624771</v>
      </c>
      <c r="AZ53" s="226">
        <v>44604.185519718158</v>
      </c>
      <c r="BA53" s="226">
        <v>49229.941776085507</v>
      </c>
      <c r="BB53" s="226">
        <v>41435.449997438831</v>
      </c>
      <c r="BC53" s="226">
        <v>51237.613900888442</v>
      </c>
      <c r="BD53" s="226">
        <v>55297</v>
      </c>
      <c r="BE53" s="567">
        <v>50736.25</v>
      </c>
      <c r="BF53" s="252">
        <v>11738.692437720902</v>
      </c>
      <c r="BG53" s="226">
        <v>11311.830894531051</v>
      </c>
      <c r="BH53" s="226">
        <v>11013.027814298155</v>
      </c>
      <c r="BI53" s="226">
        <v>11183.772431574094</v>
      </c>
      <c r="BJ53" s="226">
        <v>14150.460156743558</v>
      </c>
      <c r="BK53" s="226">
        <v>9130.5684088309117</v>
      </c>
      <c r="BL53" s="226">
        <v>6710.2634589444569</v>
      </c>
      <c r="BM53" s="226">
        <v>9661.2995941969602</v>
      </c>
      <c r="BN53" s="226">
        <v>6690</v>
      </c>
      <c r="BO53" s="567">
        <v>4764.38</v>
      </c>
      <c r="BP53" s="252">
        <v>19363.862470902273</v>
      </c>
      <c r="BQ53" s="226">
        <v>22793</v>
      </c>
      <c r="BR53" s="567">
        <v>4764.38</v>
      </c>
      <c r="BS53" s="658">
        <f t="shared" si="8"/>
        <v>-0.79097178958452152</v>
      </c>
      <c r="BT53" s="263">
        <v>0.69193994799966452</v>
      </c>
      <c r="BU53" s="41">
        <v>0.51333376380189844</v>
      </c>
      <c r="BV53" s="41">
        <v>0.43315238681515478</v>
      </c>
      <c r="BW53" s="41">
        <v>0.37812094097272336</v>
      </c>
      <c r="BX53" s="41">
        <v>0.3172451193058568</v>
      </c>
      <c r="BY53" s="41">
        <v>0.18546778808636089</v>
      </c>
      <c r="BZ53" s="41">
        <v>0.16194498815287936</v>
      </c>
      <c r="CA53" s="41">
        <v>0.18855873368508749</v>
      </c>
      <c r="CB53" s="41">
        <v>0.12098305513861511</v>
      </c>
      <c r="CC53" s="42">
        <f t="shared" si="0"/>
        <v>9.3904851068023362E-2</v>
      </c>
      <c r="CD53" s="195" t="s">
        <v>107</v>
      </c>
      <c r="CE53" s="43">
        <v>-17.860618419776607</v>
      </c>
      <c r="CF53" s="43">
        <v>-8.0181376986743658</v>
      </c>
      <c r="CG53" s="43">
        <v>-5.5031445842431417</v>
      </c>
      <c r="CH53" s="43">
        <v>-6.0875821666866559</v>
      </c>
      <c r="CI53" s="43">
        <v>-13.177733121949592</v>
      </c>
      <c r="CJ53" s="43">
        <v>-2.3522799933481524</v>
      </c>
      <c r="CK53" s="43">
        <v>2.6613745532208135</v>
      </c>
      <c r="CL53" s="43">
        <v>-6.7575678546472382</v>
      </c>
      <c r="CM53" s="562">
        <f t="shared" si="1"/>
        <v>-2.7078204070591747</v>
      </c>
      <c r="CN53" s="263">
        <v>0</v>
      </c>
      <c r="CO53" s="41">
        <v>0</v>
      </c>
      <c r="CP53" s="41">
        <v>0</v>
      </c>
      <c r="CQ53" s="41">
        <v>0</v>
      </c>
      <c r="CR53" s="41">
        <v>0</v>
      </c>
      <c r="CS53" s="41">
        <v>0</v>
      </c>
      <c r="CT53" s="41">
        <v>0</v>
      </c>
      <c r="CU53" s="42">
        <f t="shared" si="3"/>
        <v>0.16666666666666666</v>
      </c>
      <c r="CV53" s="263">
        <v>0</v>
      </c>
      <c r="CW53" s="41">
        <v>0</v>
      </c>
      <c r="CX53" s="42">
        <f t="shared" si="4"/>
        <v>0</v>
      </c>
      <c r="CY53" s="263">
        <v>0.15625</v>
      </c>
      <c r="CZ53" s="41">
        <v>0.1875</v>
      </c>
      <c r="DA53" s="42">
        <f t="shared" si="5"/>
        <v>5.5555555555555552E-2</v>
      </c>
      <c r="DB53" s="263">
        <v>0.15625</v>
      </c>
      <c r="DC53" s="41">
        <v>0.1875</v>
      </c>
      <c r="DD53" s="42">
        <f t="shared" si="6"/>
        <v>0.22222222222222221</v>
      </c>
      <c r="DE53" s="668"/>
      <c r="DF53" s="549">
        <f t="shared" si="12"/>
        <v>-0.4375</v>
      </c>
      <c r="DG53" s="263"/>
      <c r="DH53" s="42" t="s">
        <v>192</v>
      </c>
      <c r="DI53" s="263"/>
      <c r="DJ53" s="173" t="s">
        <v>192</v>
      </c>
      <c r="DK53" s="189"/>
      <c r="DL53" s="94" t="s">
        <v>192</v>
      </c>
      <c r="DM53" s="189"/>
      <c r="DN53" s="173" t="s">
        <v>192</v>
      </c>
      <c r="DO53" s="189"/>
      <c r="DP53" s="295" t="s">
        <v>192</v>
      </c>
      <c r="DQ53" s="94" t="s">
        <v>192</v>
      </c>
      <c r="DR53" s="173"/>
      <c r="DS53" s="189"/>
      <c r="DT53" s="94" t="s">
        <v>192</v>
      </c>
      <c r="DU53" s="94" t="s">
        <v>192</v>
      </c>
      <c r="DV53" s="173"/>
    </row>
    <row r="54" spans="1:126" x14ac:dyDescent="0.25">
      <c r="A54" s="10">
        <v>59</v>
      </c>
      <c r="B54" s="35" t="s">
        <v>121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8">
        <v>0</v>
      </c>
      <c r="K54" s="195">
        <v>7</v>
      </c>
      <c r="L54" s="37">
        <v>7</v>
      </c>
      <c r="M54" s="38">
        <v>7</v>
      </c>
      <c r="N54" s="195">
        <v>100</v>
      </c>
      <c r="O54" s="37">
        <v>897</v>
      </c>
      <c r="P54" s="37">
        <v>123</v>
      </c>
      <c r="Q54" s="37">
        <v>36</v>
      </c>
      <c r="R54" s="37">
        <v>35</v>
      </c>
      <c r="S54" s="37">
        <v>55</v>
      </c>
      <c r="T54" s="37">
        <v>45</v>
      </c>
      <c r="U54" s="38">
        <v>45</v>
      </c>
      <c r="V54" s="195">
        <v>0</v>
      </c>
      <c r="W54" s="37">
        <v>0</v>
      </c>
      <c r="X54" s="37">
        <v>0</v>
      </c>
      <c r="Y54" s="37">
        <v>0</v>
      </c>
      <c r="Z54" s="37">
        <v>11</v>
      </c>
      <c r="AA54" s="37">
        <v>11</v>
      </c>
      <c r="AB54" s="37">
        <v>15</v>
      </c>
      <c r="AC54" s="37">
        <v>9</v>
      </c>
      <c r="AD54" s="37">
        <v>7</v>
      </c>
      <c r="AE54" s="38">
        <v>0</v>
      </c>
      <c r="AF54" s="195">
        <v>10</v>
      </c>
      <c r="AG54" s="37">
        <v>10</v>
      </c>
      <c r="AH54" s="38">
        <v>0</v>
      </c>
      <c r="AI54" s="195">
        <v>2</v>
      </c>
      <c r="AJ54" s="37">
        <v>3</v>
      </c>
      <c r="AK54" s="38">
        <v>8</v>
      </c>
      <c r="AL54" s="248"/>
      <c r="AM54" s="39" t="s">
        <v>278</v>
      </c>
      <c r="AN54" s="39" t="s">
        <v>278</v>
      </c>
      <c r="AO54" s="39" t="s">
        <v>286</v>
      </c>
      <c r="AP54" s="39">
        <v>39.854639415825751</v>
      </c>
      <c r="AQ54" s="39">
        <v>39.854639415825751</v>
      </c>
      <c r="AR54" s="39">
        <v>39.854639415825751</v>
      </c>
      <c r="AS54" s="39">
        <v>39.854639415825751</v>
      </c>
      <c r="AT54" s="37">
        <v>39.85</v>
      </c>
      <c r="AU54" s="38">
        <v>39.85</v>
      </c>
      <c r="AV54" s="252"/>
      <c r="AW54" s="226">
        <v>15183.465091262999</v>
      </c>
      <c r="AX54" s="226">
        <v>42454.226213851944</v>
      </c>
      <c r="AY54" s="226">
        <v>50287.135531385706</v>
      </c>
      <c r="AZ54" s="226">
        <v>58790.217471727541</v>
      </c>
      <c r="BA54" s="226">
        <v>71103.750120944111</v>
      </c>
      <c r="BB54" s="226">
        <v>65003.898668761132</v>
      </c>
      <c r="BC54" s="226">
        <v>67345.945669062785</v>
      </c>
      <c r="BD54" s="226">
        <v>59237</v>
      </c>
      <c r="BE54" s="567">
        <v>60872</v>
      </c>
      <c r="BF54" s="252"/>
      <c r="BG54" s="226">
        <v>1913.762585301165</v>
      </c>
      <c r="BH54" s="226">
        <v>4598.7216919653274</v>
      </c>
      <c r="BI54" s="226">
        <v>12186.897058070244</v>
      </c>
      <c r="BJ54" s="226">
        <v>19279.913034074936</v>
      </c>
      <c r="BK54" s="226">
        <v>27603.713126277027</v>
      </c>
      <c r="BL54" s="226">
        <v>12098.679005811009</v>
      </c>
      <c r="BM54" s="226">
        <v>10061.126572984787</v>
      </c>
      <c r="BN54" s="226">
        <v>10419</v>
      </c>
      <c r="BO54" s="567">
        <v>21124</v>
      </c>
      <c r="BP54" s="252">
        <v>36029.959988844683</v>
      </c>
      <c r="BQ54" s="226">
        <v>32373</v>
      </c>
      <c r="BR54" s="567">
        <v>28387</v>
      </c>
      <c r="BS54" s="658">
        <f t="shared" si="8"/>
        <v>-0.12312729743922404</v>
      </c>
      <c r="BT54" s="263"/>
      <c r="BU54" s="41">
        <v>0.126042545216006</v>
      </c>
      <c r="BV54" s="41">
        <v>0.10832188222676542</v>
      </c>
      <c r="BW54" s="41">
        <v>0.24234621696564995</v>
      </c>
      <c r="BX54" s="41">
        <v>0.3279442373783823</v>
      </c>
      <c r="BY54" s="41">
        <v>0.38821740174497715</v>
      </c>
      <c r="BZ54" s="41">
        <v>0.18612235963664223</v>
      </c>
      <c r="CA54" s="41">
        <v>0.14939468847055842</v>
      </c>
      <c r="CB54" s="41">
        <v>0.17588669243884733</v>
      </c>
      <c r="CC54" s="42">
        <f t="shared" si="0"/>
        <v>0.34702326192666577</v>
      </c>
      <c r="CD54" s="195" t="s">
        <v>107</v>
      </c>
      <c r="CE54" s="43"/>
      <c r="CF54" s="43">
        <v>-1.7720662989240576</v>
      </c>
      <c r="CG54" s="43">
        <v>13.402433473888454</v>
      </c>
      <c r="CH54" s="43">
        <v>8.559802041273235</v>
      </c>
      <c r="CI54" s="43">
        <v>6.0273164366594854</v>
      </c>
      <c r="CJ54" s="43">
        <v>-20.209504210833494</v>
      </c>
      <c r="CK54" s="43">
        <v>-3.6727671166083802</v>
      </c>
      <c r="CL54" s="43">
        <v>2.6492003968288906</v>
      </c>
      <c r="CM54" s="562">
        <f t="shared" si="1"/>
        <v>17.113656948781845</v>
      </c>
      <c r="CN54" s="263">
        <v>0</v>
      </c>
      <c r="CO54" s="41">
        <v>0</v>
      </c>
      <c r="CP54" s="41">
        <v>8.943089430894309E-2</v>
      </c>
      <c r="CQ54" s="41">
        <v>0.30555555555555558</v>
      </c>
      <c r="CR54" s="41">
        <v>0.42857142857142855</v>
      </c>
      <c r="CS54" s="41">
        <v>0.16363636363636364</v>
      </c>
      <c r="CT54" s="41">
        <v>0.15555555555555556</v>
      </c>
      <c r="CU54" s="42">
        <f t="shared" si="3"/>
        <v>0</v>
      </c>
      <c r="CV54" s="263">
        <v>0.18181818181818182</v>
      </c>
      <c r="CW54" s="41">
        <v>0.22222222222222221</v>
      </c>
      <c r="CX54" s="42">
        <f t="shared" si="4"/>
        <v>0</v>
      </c>
      <c r="CY54" s="263">
        <v>3.6363636363636362E-2</v>
      </c>
      <c r="CZ54" s="41">
        <v>6.6666666666666666E-2</v>
      </c>
      <c r="DA54" s="42">
        <f t="shared" si="5"/>
        <v>0.17777777777777778</v>
      </c>
      <c r="DB54" s="263">
        <v>0.38181818181818183</v>
      </c>
      <c r="DC54" s="41">
        <v>0.44444444444444442</v>
      </c>
      <c r="DD54" s="42">
        <f t="shared" si="6"/>
        <v>0.17777777777777778</v>
      </c>
      <c r="DE54" s="668">
        <f t="shared" si="11"/>
        <v>0</v>
      </c>
      <c r="DF54" s="549">
        <f t="shared" si="12"/>
        <v>0</v>
      </c>
      <c r="DG54" s="263" t="s">
        <v>192</v>
      </c>
      <c r="DH54" s="42"/>
      <c r="DI54" s="263"/>
      <c r="DJ54" s="173" t="s">
        <v>192</v>
      </c>
      <c r="DK54" s="189"/>
      <c r="DL54" s="94" t="s">
        <v>192</v>
      </c>
      <c r="DM54" s="189"/>
      <c r="DN54" s="173" t="s">
        <v>192</v>
      </c>
      <c r="DO54" s="189"/>
      <c r="DP54" s="295" t="s">
        <v>192</v>
      </c>
      <c r="DQ54" s="94"/>
      <c r="DR54" s="173" t="s">
        <v>192</v>
      </c>
      <c r="DS54" s="189"/>
      <c r="DT54" s="94" t="s">
        <v>192</v>
      </c>
      <c r="DU54" s="94"/>
      <c r="DV54" s="173" t="s">
        <v>192</v>
      </c>
    </row>
    <row r="55" spans="1:126" x14ac:dyDescent="0.25">
      <c r="A55" s="10">
        <v>61</v>
      </c>
      <c r="B55" s="35" t="s">
        <v>157</v>
      </c>
      <c r="C55" s="37"/>
      <c r="D55" s="37"/>
      <c r="E55" s="37"/>
      <c r="F55" s="37">
        <v>1</v>
      </c>
      <c r="G55" s="37">
        <v>1</v>
      </c>
      <c r="H55" s="37">
        <v>11</v>
      </c>
      <c r="I55" s="37">
        <v>19</v>
      </c>
      <c r="J55" s="38">
        <v>19</v>
      </c>
      <c r="K55" s="195">
        <v>4</v>
      </c>
      <c r="L55" s="37">
        <v>0</v>
      </c>
      <c r="M55" s="38">
        <v>0</v>
      </c>
      <c r="N55" s="195"/>
      <c r="O55" s="37"/>
      <c r="P55" s="37"/>
      <c r="Q55" s="37">
        <v>87</v>
      </c>
      <c r="R55" s="37">
        <v>80</v>
      </c>
      <c r="S55" s="37">
        <v>62</v>
      </c>
      <c r="T55" s="37">
        <v>30</v>
      </c>
      <c r="U55" s="38">
        <v>25</v>
      </c>
      <c r="V55" s="195"/>
      <c r="W55" s="37"/>
      <c r="X55" s="37"/>
      <c r="Y55" s="37"/>
      <c r="Z55" s="37"/>
      <c r="AA55" s="37">
        <v>10</v>
      </c>
      <c r="AB55" s="37">
        <v>11</v>
      </c>
      <c r="AC55" s="37">
        <v>12</v>
      </c>
      <c r="AD55" s="37">
        <v>0</v>
      </c>
      <c r="AE55" s="38">
        <v>0</v>
      </c>
      <c r="AF55" s="195">
        <v>0</v>
      </c>
      <c r="AG55" s="37">
        <v>0</v>
      </c>
      <c r="AH55" s="38">
        <v>0</v>
      </c>
      <c r="AI55" s="195">
        <v>22</v>
      </c>
      <c r="AJ55" s="37">
        <v>1</v>
      </c>
      <c r="AK55" s="38">
        <v>1</v>
      </c>
      <c r="AL55" s="248"/>
      <c r="AM55" s="37"/>
      <c r="AN55" s="39"/>
      <c r="AO55" s="39"/>
      <c r="AP55" s="39"/>
      <c r="AQ55" s="39">
        <v>61.15503042099931</v>
      </c>
      <c r="AR55" s="39">
        <v>63.844258143095367</v>
      </c>
      <c r="AS55" s="39">
        <v>55.065139071490776</v>
      </c>
      <c r="AT55" s="39">
        <v>52.42</v>
      </c>
      <c r="AU55" s="587">
        <v>50.92</v>
      </c>
      <c r="AV55" s="252"/>
      <c r="AW55" s="226"/>
      <c r="AX55" s="226"/>
      <c r="AY55" s="226"/>
      <c r="AZ55" s="226"/>
      <c r="BA55" s="226">
        <v>290083.72177733766</v>
      </c>
      <c r="BB55" s="226">
        <v>394257.85852101014</v>
      </c>
      <c r="BC55" s="226">
        <v>188531.93778066148</v>
      </c>
      <c r="BD55" s="226">
        <v>271896</v>
      </c>
      <c r="BE55" s="567">
        <v>281264</v>
      </c>
      <c r="BF55" s="252"/>
      <c r="BG55" s="226"/>
      <c r="BH55" s="226"/>
      <c r="BI55" s="226"/>
      <c r="BJ55" s="226"/>
      <c r="BK55" s="226">
        <v>63250.920598061479</v>
      </c>
      <c r="BL55" s="226">
        <v>105266.90229423851</v>
      </c>
      <c r="BM55" s="226">
        <v>4402.3653820979962</v>
      </c>
      <c r="BN55" s="226">
        <v>7389</v>
      </c>
      <c r="BO55" s="567">
        <v>9656</v>
      </c>
      <c r="BP55" s="252">
        <v>36816.808100124646</v>
      </c>
      <c r="BQ55" s="226">
        <v>27150</v>
      </c>
      <c r="BR55" s="567">
        <v>27351</v>
      </c>
      <c r="BS55" s="658">
        <f t="shared" si="8"/>
        <v>7.4033149171270716E-3</v>
      </c>
      <c r="BT55" s="263"/>
      <c r="BU55" s="41"/>
      <c r="BV55" s="41"/>
      <c r="BW55" s="41"/>
      <c r="BX55" s="41"/>
      <c r="BY55" s="41">
        <f t="shared" ref="BY55:CA56" si="71">BK55/BA55</f>
        <v>0.21804367446240777</v>
      </c>
      <c r="BZ55" s="41">
        <f t="shared" si="71"/>
        <v>0.26700013714153725</v>
      </c>
      <c r="CA55" s="41">
        <f t="shared" si="71"/>
        <v>2.3350767164021402E-2</v>
      </c>
      <c r="CB55" s="41">
        <f t="shared" ref="CB55:CB56" si="72">BN55/BD55</f>
        <v>2.7175831935740136E-2</v>
      </c>
      <c r="CC55" s="42">
        <f t="shared" si="0"/>
        <v>3.4330735536719947E-2</v>
      </c>
      <c r="CD55" s="195" t="s">
        <v>107</v>
      </c>
      <c r="CE55" s="43"/>
      <c r="CF55" s="43"/>
      <c r="CG55" s="43"/>
      <c r="CH55" s="43"/>
      <c r="CI55" s="43"/>
      <c r="CJ55" s="43">
        <f t="shared" ref="CJ55:CL56" si="73">(BZ55-BY55)*100</f>
        <v>4.895646267912948</v>
      </c>
      <c r="CK55" s="43">
        <f t="shared" si="73"/>
        <v>-24.364936997751585</v>
      </c>
      <c r="CL55" s="43">
        <f t="shared" si="73"/>
        <v>0.38250647717187336</v>
      </c>
      <c r="CM55" s="562">
        <f t="shared" si="1"/>
        <v>0.71549036009798117</v>
      </c>
      <c r="CN55" s="263"/>
      <c r="CO55" s="41"/>
      <c r="CP55" s="41"/>
      <c r="CQ55" s="41">
        <f t="shared" ref="CQ55:CS56" si="74">AA55/Q55</f>
        <v>0.11494252873563218</v>
      </c>
      <c r="CR55" s="41">
        <f t="shared" si="74"/>
        <v>0.13750000000000001</v>
      </c>
      <c r="CS55" s="41">
        <f t="shared" si="74"/>
        <v>0.19354838709677419</v>
      </c>
      <c r="CT55" s="41">
        <f t="shared" ref="CT55:CT56" si="75">AD55/T55</f>
        <v>0</v>
      </c>
      <c r="CU55" s="42">
        <f t="shared" si="3"/>
        <v>0</v>
      </c>
      <c r="CV55" s="263">
        <f>AF55/S55</f>
        <v>0</v>
      </c>
      <c r="CW55" s="41">
        <f>AG55/T55</f>
        <v>0</v>
      </c>
      <c r="CX55" s="42">
        <f t="shared" si="4"/>
        <v>0</v>
      </c>
      <c r="CY55" s="263">
        <f>AI55/S55</f>
        <v>0.35483870967741937</v>
      </c>
      <c r="CZ55" s="41">
        <f>AJ55/T55</f>
        <v>3.3333333333333333E-2</v>
      </c>
      <c r="DA55" s="42">
        <f t="shared" si="5"/>
        <v>0.04</v>
      </c>
      <c r="DB55" s="263">
        <f>(AC55+AF55+AI55)/S55</f>
        <v>0.54838709677419351</v>
      </c>
      <c r="DC55" s="41">
        <f>(AD55+AG55+AJ55)/T55</f>
        <v>3.3333333333333333E-2</v>
      </c>
      <c r="DD55" s="42">
        <f t="shared" si="6"/>
        <v>0.04</v>
      </c>
      <c r="DE55" s="668">
        <f t="shared" si="11"/>
        <v>-2.8615032430370085E-2</v>
      </c>
      <c r="DF55" s="549">
        <f t="shared" si="12"/>
        <v>-0.16666666666666666</v>
      </c>
      <c r="DG55" s="263"/>
      <c r="DH55" s="42" t="s">
        <v>192</v>
      </c>
      <c r="DI55" s="263"/>
      <c r="DJ55" s="173" t="s">
        <v>192</v>
      </c>
      <c r="DK55" s="189"/>
      <c r="DL55" s="94" t="s">
        <v>192</v>
      </c>
      <c r="DM55" s="189"/>
      <c r="DN55" s="173" t="s">
        <v>192</v>
      </c>
      <c r="DO55" s="189" t="s">
        <v>192</v>
      </c>
      <c r="DP55" s="295"/>
      <c r="DQ55" s="94"/>
      <c r="DR55" s="173" t="s">
        <v>192</v>
      </c>
      <c r="DS55" s="189" t="s">
        <v>192</v>
      </c>
      <c r="DT55" s="94"/>
      <c r="DU55" s="94"/>
      <c r="DV55" s="173" t="s">
        <v>192</v>
      </c>
    </row>
    <row r="56" spans="1:126" x14ac:dyDescent="0.25">
      <c r="A56" s="10">
        <v>63</v>
      </c>
      <c r="B56" s="35" t="s">
        <v>29</v>
      </c>
      <c r="C56" s="37">
        <v>4</v>
      </c>
      <c r="D56" s="37">
        <v>4</v>
      </c>
      <c r="E56" s="37">
        <v>4</v>
      </c>
      <c r="F56" s="37">
        <v>4</v>
      </c>
      <c r="G56" s="37">
        <v>4</v>
      </c>
      <c r="H56" s="37">
        <v>4</v>
      </c>
      <c r="I56" s="37">
        <v>4</v>
      </c>
      <c r="J56" s="38">
        <v>4</v>
      </c>
      <c r="K56" s="195">
        <v>40</v>
      </c>
      <c r="L56" s="37">
        <v>40</v>
      </c>
      <c r="M56" s="38">
        <v>40</v>
      </c>
      <c r="N56" s="195">
        <v>14</v>
      </c>
      <c r="O56" s="37">
        <v>30</v>
      </c>
      <c r="P56" s="37">
        <v>31</v>
      </c>
      <c r="Q56" s="37">
        <v>30</v>
      </c>
      <c r="R56" s="37">
        <v>31</v>
      </c>
      <c r="S56" s="37">
        <v>36</v>
      </c>
      <c r="T56" s="37">
        <v>26</v>
      </c>
      <c r="U56" s="38">
        <v>22</v>
      </c>
      <c r="V56" s="195">
        <v>0</v>
      </c>
      <c r="W56" s="37">
        <v>0</v>
      </c>
      <c r="X56" s="37">
        <v>14</v>
      </c>
      <c r="Y56" s="37">
        <v>3</v>
      </c>
      <c r="Z56" s="37">
        <v>6</v>
      </c>
      <c r="AA56" s="37">
        <v>16</v>
      </c>
      <c r="AB56" s="37">
        <v>8</v>
      </c>
      <c r="AC56" s="37">
        <v>0</v>
      </c>
      <c r="AD56" s="37">
        <v>5</v>
      </c>
      <c r="AE56" s="38">
        <v>0</v>
      </c>
      <c r="AF56" s="195">
        <v>14</v>
      </c>
      <c r="AG56" s="37">
        <v>6</v>
      </c>
      <c r="AH56" s="38">
        <v>21</v>
      </c>
      <c r="AI56" s="195">
        <v>2</v>
      </c>
      <c r="AJ56" s="37">
        <v>6</v>
      </c>
      <c r="AK56" s="38">
        <v>2</v>
      </c>
      <c r="AL56" s="248">
        <v>27.930973642722581</v>
      </c>
      <c r="AM56" s="39">
        <v>29.396531607674401</v>
      </c>
      <c r="AN56" s="39">
        <v>35.770997319309508</v>
      </c>
      <c r="AO56" s="39">
        <v>35.770997319309508</v>
      </c>
      <c r="AP56" s="39">
        <v>37.307698874792969</v>
      </c>
      <c r="AQ56" s="39">
        <v>38.844400430276437</v>
      </c>
      <c r="AR56" s="39">
        <v>38.844400430276437</v>
      </c>
      <c r="AS56" s="39">
        <v>38.844400430276437</v>
      </c>
      <c r="AT56" s="39">
        <v>38.840000000000003</v>
      </c>
      <c r="AU56" s="587">
        <v>38.840000000000003</v>
      </c>
      <c r="AV56" s="252">
        <v>50916.044871685423</v>
      </c>
      <c r="AW56" s="226">
        <v>57162.452120363574</v>
      </c>
      <c r="AX56" s="226">
        <v>47068.599495734234</v>
      </c>
      <c r="AY56" s="226">
        <v>52363.105503099017</v>
      </c>
      <c r="AZ56" s="226">
        <v>71082.407043784609</v>
      </c>
      <c r="BA56" s="226">
        <v>73272.832823945224</v>
      </c>
      <c r="BB56" s="226">
        <v>59782.627873489626</v>
      </c>
      <c r="BC56" s="226">
        <v>63030.802328956583</v>
      </c>
      <c r="BD56" s="226">
        <v>53572.15</v>
      </c>
      <c r="BE56" s="567">
        <v>63832.83</v>
      </c>
      <c r="BF56" s="252">
        <v>11839.716336275833</v>
      </c>
      <c r="BG56" s="226">
        <v>10670.115707935642</v>
      </c>
      <c r="BH56" s="226">
        <v>7784.5316759722482</v>
      </c>
      <c r="BI56" s="226">
        <v>10281.671703632877</v>
      </c>
      <c r="BJ56" s="226">
        <v>17926.761942163106</v>
      </c>
      <c r="BK56" s="226">
        <v>18371.338239395336</v>
      </c>
      <c r="BL56" s="226">
        <v>17573.633616200248</v>
      </c>
      <c r="BM56" s="226">
        <v>5595.0592199247585</v>
      </c>
      <c r="BN56" s="226">
        <v>8593.64</v>
      </c>
      <c r="BO56" s="567">
        <v>17782.330000000002</v>
      </c>
      <c r="BP56" s="252">
        <v>22500.85372308638</v>
      </c>
      <c r="BQ56" s="226">
        <v>21279.63</v>
      </c>
      <c r="BR56" s="567">
        <v>20511.490000000002</v>
      </c>
      <c r="BS56" s="658">
        <f t="shared" si="8"/>
        <v>-3.6097432145201745E-2</v>
      </c>
      <c r="BT56" s="263">
        <f t="shared" ref="BT56:BX58" si="76">BF56/AV56</f>
        <v>0.23253409344958642</v>
      </c>
      <c r="BU56" s="41">
        <f t="shared" si="76"/>
        <v>0.18666301588091802</v>
      </c>
      <c r="BV56" s="41">
        <f t="shared" si="76"/>
        <v>0.16538694074969768</v>
      </c>
      <c r="BW56" s="41">
        <f t="shared" si="76"/>
        <v>0.19635335996304448</v>
      </c>
      <c r="BX56" s="41">
        <f t="shared" si="76"/>
        <v>0.25219688932481932</v>
      </c>
      <c r="BY56" s="41">
        <f t="shared" si="71"/>
        <v>0.25072509866701465</v>
      </c>
      <c r="BZ56" s="41">
        <f t="shared" si="71"/>
        <v>0.29395886800742677</v>
      </c>
      <c r="CA56" s="41">
        <f t="shared" si="71"/>
        <v>8.8767063295882687E-2</v>
      </c>
      <c r="CB56" s="41">
        <f t="shared" si="72"/>
        <v>0.16041245311229807</v>
      </c>
      <c r="CC56" s="42">
        <f t="shared" si="0"/>
        <v>0.27857655692219818</v>
      </c>
      <c r="CD56" s="195" t="s">
        <v>107</v>
      </c>
      <c r="CE56" s="43">
        <f t="shared" ref="CE56:CI58" si="77">(BU56-BT56)*100</f>
        <v>-4.5871077568668399</v>
      </c>
      <c r="CF56" s="43">
        <f t="shared" si="77"/>
        <v>-2.1276075131220344</v>
      </c>
      <c r="CG56" s="43">
        <f t="shared" si="77"/>
        <v>3.0966419213346805</v>
      </c>
      <c r="CH56" s="43">
        <f t="shared" si="77"/>
        <v>5.5843529361774831</v>
      </c>
      <c r="CI56" s="43">
        <f t="shared" si="77"/>
        <v>-0.14717906578046724</v>
      </c>
      <c r="CJ56" s="43">
        <f t="shared" si="73"/>
        <v>4.323376934041212</v>
      </c>
      <c r="CK56" s="43">
        <f t="shared" si="73"/>
        <v>-20.519180471154407</v>
      </c>
      <c r="CL56" s="43">
        <f t="shared" si="73"/>
        <v>7.1645389816415381</v>
      </c>
      <c r="CM56" s="562">
        <f t="shared" si="1"/>
        <v>11.816410380990011</v>
      </c>
      <c r="CN56" s="263">
        <f t="shared" ref="CN56:CP59" si="78">X56/N56</f>
        <v>1</v>
      </c>
      <c r="CO56" s="41">
        <f t="shared" si="78"/>
        <v>0.1</v>
      </c>
      <c r="CP56" s="41">
        <f t="shared" si="78"/>
        <v>0.19354838709677419</v>
      </c>
      <c r="CQ56" s="41">
        <f t="shared" si="74"/>
        <v>0.53333333333333333</v>
      </c>
      <c r="CR56" s="41">
        <f t="shared" si="74"/>
        <v>0.25806451612903225</v>
      </c>
      <c r="CS56" s="41">
        <f t="shared" si="74"/>
        <v>0</v>
      </c>
      <c r="CT56" s="41">
        <f t="shared" si="75"/>
        <v>0.19230769230769232</v>
      </c>
      <c r="CU56" s="42">
        <f t="shared" si="3"/>
        <v>0</v>
      </c>
      <c r="CV56" s="263">
        <f>AF56/S56</f>
        <v>0.3888888888888889</v>
      </c>
      <c r="CW56" s="41">
        <f>AG56/T56</f>
        <v>0.23076923076923078</v>
      </c>
      <c r="CX56" s="42">
        <f t="shared" si="4"/>
        <v>0.95454545454545459</v>
      </c>
      <c r="CY56" s="263">
        <f>AI56/S56</f>
        <v>5.5555555555555552E-2</v>
      </c>
      <c r="CZ56" s="41">
        <f>AJ56/T56</f>
        <v>0.23076923076923078</v>
      </c>
      <c r="DA56" s="42">
        <f t="shared" si="5"/>
        <v>9.0909090909090912E-2</v>
      </c>
      <c r="DB56" s="263">
        <f>(AC56+AF56+AI56)/S56</f>
        <v>0.44444444444444442</v>
      </c>
      <c r="DC56" s="41">
        <f>(AD56+AG56+AJ56)/T56</f>
        <v>0.65384615384615385</v>
      </c>
      <c r="DD56" s="42">
        <f t="shared" si="6"/>
        <v>1.0454545454545454</v>
      </c>
      <c r="DE56" s="668">
        <f t="shared" si="11"/>
        <v>0</v>
      </c>
      <c r="DF56" s="549">
        <f t="shared" si="12"/>
        <v>-0.15384615384615385</v>
      </c>
      <c r="DG56" s="263" t="s">
        <v>192</v>
      </c>
      <c r="DH56" s="42"/>
      <c r="DI56" s="263" t="s">
        <v>192</v>
      </c>
      <c r="DJ56" s="173"/>
      <c r="DK56" s="189"/>
      <c r="DL56" s="94" t="s">
        <v>192</v>
      </c>
      <c r="DM56" s="189"/>
      <c r="DN56" s="173" t="s">
        <v>192</v>
      </c>
      <c r="DO56" s="189" t="s">
        <v>192</v>
      </c>
      <c r="DP56" s="295"/>
      <c r="DQ56" s="94"/>
      <c r="DR56" s="173" t="s">
        <v>192</v>
      </c>
      <c r="DS56" s="189" t="s">
        <v>192</v>
      </c>
      <c r="DT56" s="94"/>
      <c r="DU56" s="189"/>
      <c r="DV56" s="173"/>
    </row>
    <row r="57" spans="1:126" x14ac:dyDescent="0.25">
      <c r="A57" s="10">
        <v>64</v>
      </c>
      <c r="B57" s="35" t="s">
        <v>83</v>
      </c>
      <c r="C57" s="37">
        <v>3</v>
      </c>
      <c r="D57" s="37">
        <v>3</v>
      </c>
      <c r="E57" s="37">
        <v>3</v>
      </c>
      <c r="F57" s="37">
        <v>3</v>
      </c>
      <c r="G57" s="37"/>
      <c r="H57" s="37"/>
      <c r="I57" s="37"/>
      <c r="J57" s="38"/>
      <c r="K57" s="195"/>
      <c r="L57" s="37"/>
      <c r="M57" s="38"/>
      <c r="N57" s="195">
        <v>12</v>
      </c>
      <c r="O57" s="37">
        <v>15</v>
      </c>
      <c r="P57" s="37">
        <v>8</v>
      </c>
      <c r="Q57" s="37">
        <v>9</v>
      </c>
      <c r="R57" s="37"/>
      <c r="S57" s="37"/>
      <c r="T57" s="37"/>
      <c r="U57" s="38"/>
      <c r="V57" s="195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/>
      <c r="AC57" s="37"/>
      <c r="AD57" s="37"/>
      <c r="AE57" s="38"/>
      <c r="AF57" s="195"/>
      <c r="AG57" s="37"/>
      <c r="AH57" s="38"/>
      <c r="AI57" s="195"/>
      <c r="AJ57" s="37"/>
      <c r="AK57" s="38"/>
      <c r="AL57" s="248">
        <v>30.093738794884491</v>
      </c>
      <c r="AM57" s="39">
        <v>30.051052640565509</v>
      </c>
      <c r="AN57" s="39">
        <v>38.872857866489092</v>
      </c>
      <c r="AO57" s="39">
        <v>29.453446480099714</v>
      </c>
      <c r="AP57" s="39">
        <v>28.912755192059237</v>
      </c>
      <c r="AQ57" s="39">
        <v>29.311159299036433</v>
      </c>
      <c r="AR57" s="39"/>
      <c r="AS57" s="39"/>
      <c r="AT57" s="39"/>
      <c r="AU57" s="587"/>
      <c r="AV57" s="252">
        <v>11556.564845959898</v>
      </c>
      <c r="AW57" s="226">
        <v>12350.527316293021</v>
      </c>
      <c r="AX57" s="226">
        <v>12376.139008884413</v>
      </c>
      <c r="AY57" s="226">
        <v>11781.378592039886</v>
      </c>
      <c r="AZ57" s="226">
        <v>10995.953352570561</v>
      </c>
      <c r="BA57" s="226">
        <v>11126.857559148781</v>
      </c>
      <c r="BB57" s="226"/>
      <c r="BC57" s="226"/>
      <c r="BD57" s="226"/>
      <c r="BE57" s="567"/>
      <c r="BF57" s="252">
        <v>1838.3503793376246</v>
      </c>
      <c r="BG57" s="226">
        <v>1963.5630986733145</v>
      </c>
      <c r="BH57" s="226">
        <v>2006.2492529922995</v>
      </c>
      <c r="BI57" s="226">
        <v>2048.9354073112845</v>
      </c>
      <c r="BJ57" s="226">
        <v>1102.7256532404483</v>
      </c>
      <c r="BK57" s="226">
        <v>522.19395450225102</v>
      </c>
      <c r="BL57" s="226"/>
      <c r="BM57" s="226"/>
      <c r="BN57" s="226"/>
      <c r="BO57" s="567"/>
      <c r="BP57" s="252"/>
      <c r="BQ57" s="226"/>
      <c r="BR57" s="567"/>
      <c r="BS57" s="658"/>
      <c r="BT57" s="263">
        <f t="shared" si="76"/>
        <v>0.15907411967495691</v>
      </c>
      <c r="BU57" s="41">
        <f t="shared" si="76"/>
        <v>0.15898617511520738</v>
      </c>
      <c r="BV57" s="41">
        <f t="shared" si="76"/>
        <v>0.16210623131754426</v>
      </c>
      <c r="BW57" s="41">
        <f t="shared" si="76"/>
        <v>0.17391304347826086</v>
      </c>
      <c r="BX57" s="41">
        <f t="shared" si="76"/>
        <v>0.10028467908902691</v>
      </c>
      <c r="BY57" s="41">
        <f t="shared" ref="BY57:BY62" si="79">BK57/BA57</f>
        <v>4.6930946291560111E-2</v>
      </c>
      <c r="BZ57" s="41"/>
      <c r="CA57" s="41"/>
      <c r="CB57" s="41"/>
      <c r="CC57" s="42"/>
      <c r="CD57" s="195" t="s">
        <v>107</v>
      </c>
      <c r="CE57" s="43">
        <f t="shared" si="77"/>
        <v>-8.7944559749530971E-3</v>
      </c>
      <c r="CF57" s="43">
        <f t="shared" si="77"/>
        <v>0.31200562023368794</v>
      </c>
      <c r="CG57" s="43">
        <f t="shared" si="77"/>
        <v>1.1806812160716607</v>
      </c>
      <c r="CH57" s="43">
        <f t="shared" si="77"/>
        <v>-7.3628364389233951</v>
      </c>
      <c r="CI57" s="43">
        <f t="shared" si="77"/>
        <v>-5.3353732797466797</v>
      </c>
      <c r="CJ57" s="43"/>
      <c r="CK57" s="43"/>
      <c r="CL57" s="43"/>
      <c r="CM57" s="562">
        <f t="shared" si="1"/>
        <v>0</v>
      </c>
      <c r="CN57" s="263">
        <f t="shared" si="78"/>
        <v>0</v>
      </c>
      <c r="CO57" s="41">
        <f t="shared" si="78"/>
        <v>0</v>
      </c>
      <c r="CP57" s="41">
        <f t="shared" si="78"/>
        <v>0</v>
      </c>
      <c r="CQ57" s="41">
        <f t="shared" ref="CQ57:CQ62" si="80">AA57/Q57</f>
        <v>0</v>
      </c>
      <c r="CR57" s="41"/>
      <c r="CS57" s="41"/>
      <c r="CT57" s="41"/>
      <c r="CU57" s="42"/>
      <c r="CV57" s="263"/>
      <c r="CW57" s="41"/>
      <c r="CX57" s="42"/>
      <c r="CY57" s="263"/>
      <c r="CZ57" s="41"/>
      <c r="DA57" s="42"/>
      <c r="DB57" s="263"/>
      <c r="DC57" s="41"/>
      <c r="DD57" s="42"/>
      <c r="DE57" s="668"/>
      <c r="DF57" s="549"/>
      <c r="DG57" s="263"/>
      <c r="DH57" s="42" t="s">
        <v>192</v>
      </c>
      <c r="DI57" s="263"/>
      <c r="DJ57" s="173"/>
      <c r="DK57" s="189"/>
      <c r="DL57" s="94"/>
      <c r="DM57" s="189"/>
      <c r="DN57" s="173"/>
      <c r="DO57" s="189"/>
      <c r="DP57" s="295"/>
      <c r="DQ57" s="94"/>
      <c r="DR57" s="173"/>
      <c r="DS57" s="189" t="s">
        <v>192</v>
      </c>
      <c r="DT57" s="94"/>
      <c r="DU57" s="189"/>
      <c r="DV57" s="173" t="s">
        <v>192</v>
      </c>
    </row>
    <row r="58" spans="1:126" x14ac:dyDescent="0.25">
      <c r="A58" s="10">
        <v>65</v>
      </c>
      <c r="B58" s="35" t="s">
        <v>30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8">
        <v>0</v>
      </c>
      <c r="K58" s="195">
        <v>15</v>
      </c>
      <c r="L58" s="37">
        <v>15</v>
      </c>
      <c r="M58" s="38">
        <v>15</v>
      </c>
      <c r="N58" s="195">
        <v>139</v>
      </c>
      <c r="O58" s="37">
        <v>146</v>
      </c>
      <c r="P58" s="37">
        <v>148</v>
      </c>
      <c r="Q58" s="37">
        <v>125</v>
      </c>
      <c r="R58" s="37">
        <v>108</v>
      </c>
      <c r="S58" s="37">
        <v>80</v>
      </c>
      <c r="T58" s="37">
        <v>120</v>
      </c>
      <c r="U58" s="38">
        <v>50</v>
      </c>
      <c r="V58" s="195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7</v>
      </c>
      <c r="AB58" s="37">
        <v>7</v>
      </c>
      <c r="AC58" s="37">
        <v>0</v>
      </c>
      <c r="AD58" s="37">
        <v>12</v>
      </c>
      <c r="AE58" s="38">
        <v>1</v>
      </c>
      <c r="AF58" s="195">
        <v>0</v>
      </c>
      <c r="AG58" s="37">
        <v>0</v>
      </c>
      <c r="AH58" s="38">
        <v>0</v>
      </c>
      <c r="AI58" s="195">
        <v>11</v>
      </c>
      <c r="AJ58" s="37">
        <v>14</v>
      </c>
      <c r="AK58" s="38">
        <v>3</v>
      </c>
      <c r="AL58" s="248" t="s">
        <v>309</v>
      </c>
      <c r="AM58" s="39" t="s">
        <v>279</v>
      </c>
      <c r="AN58" s="39" t="s">
        <v>279</v>
      </c>
      <c r="AO58" s="39" t="s">
        <v>279</v>
      </c>
      <c r="AP58" s="39" t="s">
        <v>279</v>
      </c>
      <c r="AQ58" s="39" t="s">
        <v>279</v>
      </c>
      <c r="AR58" s="37" t="s">
        <v>279</v>
      </c>
      <c r="AS58" s="39">
        <v>58.622318598072866</v>
      </c>
      <c r="AT58" s="37" t="s">
        <v>268</v>
      </c>
      <c r="AU58" s="38">
        <v>58.62</v>
      </c>
      <c r="AV58" s="252">
        <v>76435.250795385349</v>
      </c>
      <c r="AW58" s="226">
        <v>75090.636934337308</v>
      </c>
      <c r="AX58" s="226">
        <v>93696.108730172287</v>
      </c>
      <c r="AY58" s="226">
        <v>90668.237517145608</v>
      </c>
      <c r="AZ58" s="226">
        <v>95631.214392632945</v>
      </c>
      <c r="BA58" s="226">
        <v>94988.858913722754</v>
      </c>
      <c r="BB58" s="226">
        <v>94941.121564476009</v>
      </c>
      <c r="BC58" s="226">
        <v>117577.5891998338</v>
      </c>
      <c r="BD58" s="226">
        <v>132191.46</v>
      </c>
      <c r="BE58" s="567">
        <v>133250.14000000001</v>
      </c>
      <c r="BF58" s="252">
        <v>3770.6102981770168</v>
      </c>
      <c r="BG58" s="226">
        <v>-6893.813922516093</v>
      </c>
      <c r="BH58" s="226">
        <v>902.10072794121834</v>
      </c>
      <c r="BI58" s="226">
        <v>-3481.7673206185509</v>
      </c>
      <c r="BJ58" s="226">
        <v>11592.136641225719</v>
      </c>
      <c r="BK58" s="226">
        <v>2234.2217744918926</v>
      </c>
      <c r="BL58" s="226">
        <v>3474.6529615653867</v>
      </c>
      <c r="BM58" s="226">
        <v>7208.2685926659497</v>
      </c>
      <c r="BN58" s="226">
        <v>6876.07</v>
      </c>
      <c r="BO58" s="567">
        <v>2155.96</v>
      </c>
      <c r="BP58" s="252">
        <v>31239.150602443926</v>
      </c>
      <c r="BQ58" s="226">
        <v>31495.69</v>
      </c>
      <c r="BR58" s="567">
        <v>41949.05</v>
      </c>
      <c r="BS58" s="658">
        <f t="shared" si="8"/>
        <v>0.33189811050337381</v>
      </c>
      <c r="BT58" s="263">
        <f t="shared" si="76"/>
        <v>4.9330776820119507E-2</v>
      </c>
      <c r="BU58" s="41">
        <f t="shared" si="76"/>
        <v>-9.1806571417743593E-2</v>
      </c>
      <c r="BV58" s="41">
        <f t="shared" si="76"/>
        <v>9.6279422930903562E-3</v>
      </c>
      <c r="BW58" s="41">
        <f t="shared" si="76"/>
        <v>-3.8401180126173065E-2</v>
      </c>
      <c r="BX58" s="41">
        <f t="shared" si="76"/>
        <v>0.12121708079154887</v>
      </c>
      <c r="BY58" s="41">
        <f t="shared" si="79"/>
        <v>2.3520882343909505E-2</v>
      </c>
      <c r="BZ58" s="41">
        <f>BL58/BB58</f>
        <v>3.6597976770325967E-2</v>
      </c>
      <c r="CA58" s="41">
        <f>BM58/BC58</f>
        <v>6.1306484013844184E-2</v>
      </c>
      <c r="CB58" s="41">
        <f>BN58/BD58</f>
        <v>5.2015992561092829E-2</v>
      </c>
      <c r="CC58" s="42">
        <f t="shared" si="0"/>
        <v>1.6179795383329428E-2</v>
      </c>
      <c r="CD58" s="195" t="s">
        <v>107</v>
      </c>
      <c r="CE58" s="43">
        <f t="shared" si="77"/>
        <v>-14.113734823786311</v>
      </c>
      <c r="CF58" s="43">
        <f t="shared" si="77"/>
        <v>10.143451371083396</v>
      </c>
      <c r="CG58" s="43">
        <f t="shared" si="77"/>
        <v>-4.8029122419263421</v>
      </c>
      <c r="CH58" s="43">
        <f t="shared" si="77"/>
        <v>15.961826091772194</v>
      </c>
      <c r="CI58" s="43">
        <f t="shared" si="77"/>
        <v>-9.7696198447639375</v>
      </c>
      <c r="CJ58" s="43">
        <f>(BZ58-BY58)*100</f>
        <v>1.3077094426416462</v>
      </c>
      <c r="CK58" s="43">
        <f>(CA58-BZ58)*100</f>
        <v>2.4708507243518216</v>
      </c>
      <c r="CL58" s="43">
        <f>(CB58-CA58)*100</f>
        <v>-0.92904914527513549</v>
      </c>
      <c r="CM58" s="562">
        <f t="shared" si="1"/>
        <v>-3.5836197177763403</v>
      </c>
      <c r="CN58" s="263">
        <f t="shared" si="78"/>
        <v>0</v>
      </c>
      <c r="CO58" s="41">
        <f t="shared" si="78"/>
        <v>0</v>
      </c>
      <c r="CP58" s="41">
        <f t="shared" si="78"/>
        <v>0</v>
      </c>
      <c r="CQ58" s="41">
        <f t="shared" si="80"/>
        <v>5.6000000000000001E-2</v>
      </c>
      <c r="CR58" s="41">
        <f>AB58/R58</f>
        <v>6.4814814814814811E-2</v>
      </c>
      <c r="CS58" s="41">
        <f>AC58/S58</f>
        <v>0</v>
      </c>
      <c r="CT58" s="41">
        <f>AD58/T58</f>
        <v>0.1</v>
      </c>
      <c r="CU58" s="42">
        <f t="shared" si="3"/>
        <v>0.02</v>
      </c>
      <c r="CV58" s="263">
        <f>AF58/S58</f>
        <v>0</v>
      </c>
      <c r="CW58" s="41">
        <f>AG58/T58</f>
        <v>0</v>
      </c>
      <c r="CX58" s="42">
        <f t="shared" si="4"/>
        <v>0</v>
      </c>
      <c r="CY58" s="263">
        <f>AI58/S58</f>
        <v>0.13750000000000001</v>
      </c>
      <c r="CZ58" s="41">
        <f>AJ58/T58</f>
        <v>0.11666666666666667</v>
      </c>
      <c r="DA58" s="42">
        <f t="shared" si="5"/>
        <v>0.06</v>
      </c>
      <c r="DB58" s="263">
        <f>(AC58+AF58+AI58)/S58</f>
        <v>0.13750000000000001</v>
      </c>
      <c r="DC58" s="41">
        <f>(AD58+AG58+AJ58)/T58</f>
        <v>0.21666666666666667</v>
      </c>
      <c r="DD58" s="42">
        <f t="shared" si="6"/>
        <v>0.08</v>
      </c>
      <c r="DE58" s="668"/>
      <c r="DF58" s="549">
        <f t="shared" si="12"/>
        <v>-0.58333333333333337</v>
      </c>
      <c r="DG58" s="263"/>
      <c r="DH58" s="42" t="s">
        <v>192</v>
      </c>
      <c r="DI58" s="263"/>
      <c r="DJ58" s="173" t="s">
        <v>192</v>
      </c>
      <c r="DK58" s="189"/>
      <c r="DL58" s="94" t="s">
        <v>192</v>
      </c>
      <c r="DM58" s="189"/>
      <c r="DN58" s="173" t="s">
        <v>192</v>
      </c>
      <c r="DO58" s="189" t="s">
        <v>192</v>
      </c>
      <c r="DP58" s="295"/>
      <c r="DQ58" s="94"/>
      <c r="DR58" s="173" t="s">
        <v>192</v>
      </c>
      <c r="DS58" s="189"/>
      <c r="DT58" s="94"/>
      <c r="DU58" s="189"/>
      <c r="DV58" s="173"/>
    </row>
    <row r="59" spans="1:126" x14ac:dyDescent="0.25">
      <c r="A59" s="10">
        <v>66</v>
      </c>
      <c r="B59" s="147" t="s">
        <v>85</v>
      </c>
      <c r="C59" s="37">
        <v>4</v>
      </c>
      <c r="D59" s="37">
        <v>4</v>
      </c>
      <c r="E59" s="37">
        <v>4</v>
      </c>
      <c r="F59" s="37">
        <v>3</v>
      </c>
      <c r="G59" s="37">
        <v>2</v>
      </c>
      <c r="H59" s="37"/>
      <c r="I59" s="37">
        <v>0</v>
      </c>
      <c r="J59" s="38"/>
      <c r="K59" s="195"/>
      <c r="L59" s="37">
        <v>10</v>
      </c>
      <c r="M59" s="38"/>
      <c r="N59" s="195">
        <v>4</v>
      </c>
      <c r="O59" s="37">
        <v>4</v>
      </c>
      <c r="P59" s="37">
        <v>4</v>
      </c>
      <c r="Q59" s="37">
        <v>38</v>
      </c>
      <c r="R59" s="37">
        <v>40</v>
      </c>
      <c r="S59" s="37"/>
      <c r="T59" s="37">
        <v>39</v>
      </c>
      <c r="U59" s="38"/>
      <c r="V59" s="195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/>
      <c r="AD59" s="37">
        <v>0</v>
      </c>
      <c r="AE59" s="38"/>
      <c r="AF59" s="195"/>
      <c r="AG59" s="37">
        <v>6</v>
      </c>
      <c r="AH59" s="38"/>
      <c r="AI59" s="195"/>
      <c r="AJ59" s="37">
        <v>6</v>
      </c>
      <c r="AK59" s="38"/>
      <c r="AL59" s="248"/>
      <c r="AM59" s="39">
        <v>25.327118229264492</v>
      </c>
      <c r="AN59" s="39">
        <v>38.047592216322045</v>
      </c>
      <c r="AO59" s="39">
        <v>45.275781014336857</v>
      </c>
      <c r="AP59" s="39">
        <v>45.275781014336857</v>
      </c>
      <c r="AQ59" s="39">
        <v>45.275781014336857</v>
      </c>
      <c r="AR59" s="39">
        <v>45.275781014336857</v>
      </c>
      <c r="AS59" s="39"/>
      <c r="AT59" s="39">
        <v>50.88</v>
      </c>
      <c r="AU59" s="587"/>
      <c r="AV59" s="252"/>
      <c r="AW59" s="226">
        <v>11811.258900063176</v>
      </c>
      <c r="AX59" s="226">
        <v>13460.367328586633</v>
      </c>
      <c r="AY59" s="226">
        <v>21556.507931087472</v>
      </c>
      <c r="AZ59" s="226">
        <v>23137.318512700553</v>
      </c>
      <c r="BA59" s="226">
        <v>80907.336896204346</v>
      </c>
      <c r="BB59" s="226">
        <v>53124.341921787585</v>
      </c>
      <c r="BC59" s="226"/>
      <c r="BD59" s="226">
        <v>65642</v>
      </c>
      <c r="BE59" s="567"/>
      <c r="BF59" s="252"/>
      <c r="BG59" s="226">
        <v>3781.9932726620796</v>
      </c>
      <c r="BH59" s="226">
        <v>2273.7491533912726</v>
      </c>
      <c r="BI59" s="226">
        <v>3552.9109111501925</v>
      </c>
      <c r="BJ59" s="226">
        <v>5887.8435523986773</v>
      </c>
      <c r="BK59" s="226">
        <v>9607.2304653929114</v>
      </c>
      <c r="BL59" s="226">
        <v>11587.868025793821</v>
      </c>
      <c r="BM59" s="226"/>
      <c r="BN59" s="226">
        <v>5130</v>
      </c>
      <c r="BO59" s="567"/>
      <c r="BP59" s="252"/>
      <c r="BQ59" s="226">
        <v>20060</v>
      </c>
      <c r="BR59" s="567"/>
      <c r="BS59" s="658"/>
      <c r="BT59" s="263"/>
      <c r="BU59" s="41">
        <f>BG59/AW59</f>
        <v>0.32020238525478856</v>
      </c>
      <c r="BV59" s="41">
        <f>BH59/AX59</f>
        <v>0.16892177589852006</v>
      </c>
      <c r="BW59" s="41">
        <f>BI59/AY59</f>
        <v>0.16481848184818482</v>
      </c>
      <c r="BX59" s="41">
        <f>BJ59/AZ59</f>
        <v>0.25447389459442837</v>
      </c>
      <c r="BY59" s="41">
        <f t="shared" si="79"/>
        <v>0.11874362491646442</v>
      </c>
      <c r="BZ59" s="41">
        <f>BL59/BB59</f>
        <v>0.21812727662309836</v>
      </c>
      <c r="CA59" s="41"/>
      <c r="CB59" s="41">
        <f>BN59/BD59</f>
        <v>7.8151183693367057E-2</v>
      </c>
      <c r="CC59" s="42"/>
      <c r="CD59" s="195" t="s">
        <v>107</v>
      </c>
      <c r="CE59" s="43"/>
      <c r="CF59" s="43">
        <f>(BV59-BU59)*100</f>
        <v>-15.12806093562685</v>
      </c>
      <c r="CG59" s="43">
        <f>(BW59-BV59)*100</f>
        <v>-0.41032940503352433</v>
      </c>
      <c r="CH59" s="43">
        <f>(BX59-BW59)*100</f>
        <v>8.9655412746243552</v>
      </c>
      <c r="CI59" s="43">
        <f>(BY59-BX59)*100</f>
        <v>-13.573026967796395</v>
      </c>
      <c r="CJ59" s="43">
        <f>(BZ59-BY59)*100</f>
        <v>9.9383651706633938</v>
      </c>
      <c r="CK59" s="43"/>
      <c r="CL59" s="43"/>
      <c r="CM59" s="562">
        <f t="shared" si="1"/>
        <v>-7.8151183693367061</v>
      </c>
      <c r="CN59" s="263">
        <f t="shared" si="78"/>
        <v>0</v>
      </c>
      <c r="CO59" s="41">
        <f t="shared" si="78"/>
        <v>0</v>
      </c>
      <c r="CP59" s="41">
        <f t="shared" si="78"/>
        <v>0</v>
      </c>
      <c r="CQ59" s="41">
        <f t="shared" si="80"/>
        <v>0</v>
      </c>
      <c r="CR59" s="41">
        <f>AB59/R59</f>
        <v>0</v>
      </c>
      <c r="CS59" s="41"/>
      <c r="CT59" s="41">
        <f>AD59/T59</f>
        <v>0</v>
      </c>
      <c r="CU59" s="42"/>
      <c r="CV59" s="263"/>
      <c r="CW59" s="41">
        <f>AG59/T59</f>
        <v>0.15384615384615385</v>
      </c>
      <c r="CX59" s="42"/>
      <c r="CY59" s="263"/>
      <c r="CZ59" s="41">
        <f>AJ59/T59</f>
        <v>0.15384615384615385</v>
      </c>
      <c r="DA59" s="42"/>
      <c r="DB59" s="263"/>
      <c r="DC59" s="41">
        <f>(AD59+AG59+AJ59)/T59</f>
        <v>0.30769230769230771</v>
      </c>
      <c r="DD59" s="42"/>
      <c r="DE59" s="668"/>
      <c r="DF59" s="549"/>
      <c r="DG59" s="263"/>
      <c r="DH59" s="42" t="s">
        <v>192</v>
      </c>
      <c r="DI59" s="263"/>
      <c r="DJ59" s="173" t="s">
        <v>192</v>
      </c>
      <c r="DK59" s="189"/>
      <c r="DL59" s="94"/>
      <c r="DM59" s="189"/>
      <c r="DN59" s="173"/>
      <c r="DO59" s="189"/>
      <c r="DP59" s="295" t="s">
        <v>192</v>
      </c>
      <c r="DQ59" s="94"/>
      <c r="DR59" s="173" t="s">
        <v>192</v>
      </c>
      <c r="DS59" s="189"/>
      <c r="DT59" s="94"/>
      <c r="DU59" s="189"/>
      <c r="DV59" s="173"/>
    </row>
    <row r="60" spans="1:126" x14ac:dyDescent="0.25">
      <c r="A60" s="10">
        <v>66</v>
      </c>
      <c r="B60" s="147" t="s">
        <v>149</v>
      </c>
      <c r="C60" s="37"/>
      <c r="D60" s="37"/>
      <c r="E60" s="37"/>
      <c r="F60" s="37">
        <v>0</v>
      </c>
      <c r="G60" s="37"/>
      <c r="H60" s="37"/>
      <c r="I60" s="37">
        <v>0</v>
      </c>
      <c r="J60" s="38"/>
      <c r="K60" s="195"/>
      <c r="L60" s="37">
        <v>7</v>
      </c>
      <c r="M60" s="38"/>
      <c r="N60" s="195"/>
      <c r="O60" s="37"/>
      <c r="P60" s="37"/>
      <c r="Q60" s="37">
        <v>36</v>
      </c>
      <c r="R60" s="37"/>
      <c r="S60" s="37"/>
      <c r="T60" s="37">
        <v>62</v>
      </c>
      <c r="U60" s="38"/>
      <c r="V60" s="195"/>
      <c r="W60" s="37"/>
      <c r="X60" s="37"/>
      <c r="Y60" s="37"/>
      <c r="Z60" s="37"/>
      <c r="AA60" s="37">
        <v>0</v>
      </c>
      <c r="AB60" s="37"/>
      <c r="AC60" s="37"/>
      <c r="AD60" s="37">
        <v>6</v>
      </c>
      <c r="AE60" s="38"/>
      <c r="AF60" s="195"/>
      <c r="AG60" s="37">
        <v>0</v>
      </c>
      <c r="AH60" s="38"/>
      <c r="AI60" s="195"/>
      <c r="AJ60" s="37">
        <v>9</v>
      </c>
      <c r="AK60" s="38"/>
      <c r="AL60" s="248"/>
      <c r="AM60" s="39"/>
      <c r="AN60" s="39"/>
      <c r="AO60" s="39"/>
      <c r="AP60" s="39"/>
      <c r="AQ60" s="39"/>
      <c r="AR60" s="39"/>
      <c r="AS60" s="39"/>
      <c r="AT60" s="39">
        <v>50.16</v>
      </c>
      <c r="AU60" s="587"/>
      <c r="AV60" s="252"/>
      <c r="AW60" s="226"/>
      <c r="AX60" s="226"/>
      <c r="AY60" s="226"/>
      <c r="AZ60" s="226"/>
      <c r="BA60" s="226">
        <v>48744.742488659715</v>
      </c>
      <c r="BB60" s="226"/>
      <c r="BC60" s="226"/>
      <c r="BD60" s="226">
        <v>64261.14</v>
      </c>
      <c r="BE60" s="567"/>
      <c r="BF60" s="252"/>
      <c r="BG60" s="226"/>
      <c r="BH60" s="226"/>
      <c r="BI60" s="226"/>
      <c r="BJ60" s="226"/>
      <c r="BK60" s="226">
        <v>8063.4145508562842</v>
      </c>
      <c r="BL60" s="226"/>
      <c r="BM60" s="226"/>
      <c r="BN60" s="226">
        <v>16440.84</v>
      </c>
      <c r="BO60" s="567"/>
      <c r="BP60" s="252"/>
      <c r="BQ60" s="226">
        <v>47818.05</v>
      </c>
      <c r="BR60" s="567"/>
      <c r="BS60" s="658"/>
      <c r="BT60" s="263"/>
      <c r="BU60" s="41"/>
      <c r="BV60" s="41"/>
      <c r="BW60" s="41"/>
      <c r="BX60" s="41"/>
      <c r="BY60" s="41">
        <f t="shared" si="79"/>
        <v>0.16542121548251501</v>
      </c>
      <c r="BZ60" s="41"/>
      <c r="CA60" s="41"/>
      <c r="CB60" s="41">
        <f>BN60/BD60</f>
        <v>0.25584420070979136</v>
      </c>
      <c r="CC60" s="42"/>
      <c r="CD60" s="195"/>
      <c r="CE60" s="43"/>
      <c r="CF60" s="43"/>
      <c r="CG60" s="43"/>
      <c r="CH60" s="43"/>
      <c r="CI60" s="43"/>
      <c r="CJ60" s="43"/>
      <c r="CK60" s="43"/>
      <c r="CL60" s="43"/>
      <c r="CM60" s="562">
        <f t="shared" si="1"/>
        <v>-25.584420070979135</v>
      </c>
      <c r="CN60" s="263"/>
      <c r="CO60" s="41"/>
      <c r="CP60" s="41"/>
      <c r="CQ60" s="41">
        <f t="shared" si="80"/>
        <v>0</v>
      </c>
      <c r="CR60" s="41"/>
      <c r="CS60" s="41"/>
      <c r="CT60" s="41">
        <f>AD60/T60</f>
        <v>9.6774193548387094E-2</v>
      </c>
      <c r="CU60" s="42"/>
      <c r="CV60" s="263"/>
      <c r="CW60" s="41">
        <f>AG60/T60</f>
        <v>0</v>
      </c>
      <c r="CX60" s="42"/>
      <c r="CY60" s="263"/>
      <c r="CZ60" s="41">
        <f>AJ60/T60</f>
        <v>0.14516129032258066</v>
      </c>
      <c r="DA60" s="42"/>
      <c r="DB60" s="263"/>
      <c r="DC60" s="41">
        <f>(AD60+AG60+AJ60)/T60</f>
        <v>0.24193548387096775</v>
      </c>
      <c r="DD60" s="42"/>
      <c r="DE60" s="668"/>
      <c r="DF60" s="549"/>
      <c r="DG60" s="263"/>
      <c r="DH60" s="42" t="s">
        <v>192</v>
      </c>
      <c r="DI60" s="263"/>
      <c r="DJ60" s="173"/>
      <c r="DK60" s="189"/>
      <c r="DL60" s="94"/>
      <c r="DM60" s="189"/>
      <c r="DN60" s="173"/>
      <c r="DO60" s="189" t="s">
        <v>192</v>
      </c>
      <c r="DP60" s="295"/>
      <c r="DQ60" s="94"/>
      <c r="DR60" s="173" t="s">
        <v>192</v>
      </c>
      <c r="DS60" s="189"/>
      <c r="DT60" s="94"/>
      <c r="DU60" s="189"/>
      <c r="DV60" s="173"/>
    </row>
    <row r="61" spans="1:126" x14ac:dyDescent="0.25">
      <c r="A61" s="10">
        <v>66</v>
      </c>
      <c r="B61" s="35" t="s">
        <v>148</v>
      </c>
      <c r="C61" s="37"/>
      <c r="D61" s="37"/>
      <c r="E61" s="37"/>
      <c r="F61" s="37">
        <v>0</v>
      </c>
      <c r="G61" s="37"/>
      <c r="H61" s="37"/>
      <c r="I61" s="37">
        <v>0</v>
      </c>
      <c r="J61" s="38"/>
      <c r="K61" s="195"/>
      <c r="L61" s="37">
        <v>22</v>
      </c>
      <c r="M61" s="38"/>
      <c r="N61" s="195"/>
      <c r="O61" s="37"/>
      <c r="P61" s="37"/>
      <c r="Q61" s="37">
        <v>68</v>
      </c>
      <c r="R61" s="37"/>
      <c r="S61" s="37"/>
      <c r="T61" s="37">
        <v>61</v>
      </c>
      <c r="U61" s="38"/>
      <c r="V61" s="195"/>
      <c r="W61" s="37"/>
      <c r="X61" s="37"/>
      <c r="Y61" s="37"/>
      <c r="Z61" s="37"/>
      <c r="AA61" s="37">
        <v>25</v>
      </c>
      <c r="AB61" s="37"/>
      <c r="AC61" s="37"/>
      <c r="AD61" s="37">
        <v>0</v>
      </c>
      <c r="AE61" s="38"/>
      <c r="AF61" s="195"/>
      <c r="AG61" s="37">
        <v>9</v>
      </c>
      <c r="AH61" s="38"/>
      <c r="AI61" s="195"/>
      <c r="AJ61" s="37">
        <v>2</v>
      </c>
      <c r="AK61" s="38"/>
      <c r="AL61" s="248"/>
      <c r="AM61" s="37"/>
      <c r="AN61" s="39"/>
      <c r="AO61" s="39"/>
      <c r="AP61" s="39"/>
      <c r="AQ61" s="39"/>
      <c r="AR61" s="39"/>
      <c r="AS61" s="39"/>
      <c r="AT61" s="39">
        <v>49.52</v>
      </c>
      <c r="AU61" s="587"/>
      <c r="AV61" s="252"/>
      <c r="AW61" s="226"/>
      <c r="AX61" s="226"/>
      <c r="AY61" s="226"/>
      <c r="AZ61" s="226"/>
      <c r="BA61" s="226">
        <v>119182.58860222765</v>
      </c>
      <c r="BB61" s="226"/>
      <c r="BC61" s="226"/>
      <c r="BD61" s="226">
        <v>101621</v>
      </c>
      <c r="BE61" s="567"/>
      <c r="BF61" s="252"/>
      <c r="BG61" s="226"/>
      <c r="BH61" s="226"/>
      <c r="BI61" s="226"/>
      <c r="BJ61" s="226"/>
      <c r="BK61" s="226">
        <v>2665.0389013153026</v>
      </c>
      <c r="BL61" s="226"/>
      <c r="BM61" s="226"/>
      <c r="BN61" s="226">
        <v>8146</v>
      </c>
      <c r="BO61" s="567"/>
      <c r="BP61" s="252"/>
      <c r="BQ61" s="226">
        <v>40956</v>
      </c>
      <c r="BR61" s="567"/>
      <c r="BS61" s="658"/>
      <c r="BT61" s="263"/>
      <c r="BU61" s="41"/>
      <c r="BV61" s="41"/>
      <c r="BW61" s="41"/>
      <c r="BX61" s="41"/>
      <c r="BY61" s="41">
        <f t="shared" si="79"/>
        <v>2.2360975143859981E-2</v>
      </c>
      <c r="BZ61" s="41"/>
      <c r="CA61" s="41"/>
      <c r="CB61" s="41">
        <f>BN61/BD61</f>
        <v>8.0160596727054445E-2</v>
      </c>
      <c r="CC61" s="42"/>
      <c r="CD61" s="195"/>
      <c r="CE61" s="43"/>
      <c r="CF61" s="43"/>
      <c r="CG61" s="43"/>
      <c r="CH61" s="43"/>
      <c r="CI61" s="43"/>
      <c r="CJ61" s="43"/>
      <c r="CK61" s="43"/>
      <c r="CL61" s="43"/>
      <c r="CM61" s="562">
        <f t="shared" si="1"/>
        <v>-8.0160596727054454</v>
      </c>
      <c r="CN61" s="263"/>
      <c r="CO61" s="41"/>
      <c r="CP61" s="41"/>
      <c r="CQ61" s="41">
        <f t="shared" si="80"/>
        <v>0.36764705882352944</v>
      </c>
      <c r="CR61" s="41"/>
      <c r="CS61" s="41"/>
      <c r="CT61" s="41">
        <f>AD61/T61</f>
        <v>0</v>
      </c>
      <c r="CU61" s="42"/>
      <c r="CV61" s="263"/>
      <c r="CW61" s="41">
        <f>AG61/T61</f>
        <v>0.14754098360655737</v>
      </c>
      <c r="CX61" s="42"/>
      <c r="CY61" s="263"/>
      <c r="CZ61" s="41">
        <f>AJ61/T61</f>
        <v>3.2786885245901641E-2</v>
      </c>
      <c r="DA61" s="42"/>
      <c r="DB61" s="263"/>
      <c r="DC61" s="41">
        <f>(AD61+AG61+AJ61)/T61</f>
        <v>0.18032786885245902</v>
      </c>
      <c r="DD61" s="42"/>
      <c r="DE61" s="668"/>
      <c r="DF61" s="549"/>
      <c r="DG61" s="263"/>
      <c r="DH61" s="42" t="s">
        <v>192</v>
      </c>
      <c r="DI61" s="263"/>
      <c r="DJ61" s="173"/>
      <c r="DK61" s="189"/>
      <c r="DL61" s="94"/>
      <c r="DM61" s="189"/>
      <c r="DN61" s="173"/>
      <c r="DO61" s="189"/>
      <c r="DP61" s="295" t="s">
        <v>192</v>
      </c>
      <c r="DQ61" s="94"/>
      <c r="DR61" s="173" t="s">
        <v>192</v>
      </c>
      <c r="DS61" s="189"/>
      <c r="DT61" s="94"/>
      <c r="DU61" s="189"/>
      <c r="DV61" s="173"/>
    </row>
    <row r="62" spans="1:126" x14ac:dyDescent="0.25">
      <c r="A62" s="10">
        <v>66</v>
      </c>
      <c r="B62" s="35" t="s">
        <v>84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/>
      <c r="I62" s="37"/>
      <c r="J62" s="38"/>
      <c r="K62" s="195"/>
      <c r="L62" s="37"/>
      <c r="M62" s="38"/>
      <c r="N62" s="195">
        <v>48</v>
      </c>
      <c r="O62" s="37">
        <v>61</v>
      </c>
      <c r="P62" s="37">
        <v>53</v>
      </c>
      <c r="Q62" s="37">
        <v>73</v>
      </c>
      <c r="R62" s="37">
        <v>71</v>
      </c>
      <c r="S62" s="37"/>
      <c r="T62" s="37"/>
      <c r="U62" s="38"/>
      <c r="V62" s="195"/>
      <c r="W62" s="37"/>
      <c r="X62" s="37"/>
      <c r="Y62" s="37"/>
      <c r="Z62" s="37"/>
      <c r="AA62" s="37">
        <v>0</v>
      </c>
      <c r="AB62" s="37">
        <v>0</v>
      </c>
      <c r="AC62" s="37"/>
      <c r="AD62" s="37"/>
      <c r="AE62" s="38"/>
      <c r="AF62" s="195"/>
      <c r="AG62" s="37"/>
      <c r="AH62" s="38"/>
      <c r="AI62" s="195"/>
      <c r="AJ62" s="37"/>
      <c r="AK62" s="38"/>
      <c r="AL62" s="248" t="s">
        <v>278</v>
      </c>
      <c r="AM62" s="37" t="s">
        <v>280</v>
      </c>
      <c r="AN62" s="39" t="s">
        <v>299</v>
      </c>
      <c r="AO62" s="39" t="s">
        <v>299</v>
      </c>
      <c r="AP62" s="39" t="s">
        <v>299</v>
      </c>
      <c r="AQ62" s="39" t="s">
        <v>299</v>
      </c>
      <c r="AR62" s="37" t="s">
        <v>299</v>
      </c>
      <c r="AS62" s="37"/>
      <c r="AT62" s="37"/>
      <c r="AU62" s="38"/>
      <c r="AV62" s="252">
        <v>26337.357214813805</v>
      </c>
      <c r="AW62" s="226">
        <v>31767.036044188706</v>
      </c>
      <c r="AX62" s="226">
        <v>47525.341346947374</v>
      </c>
      <c r="AY62" s="226">
        <v>48998.013670952358</v>
      </c>
      <c r="AZ62" s="226">
        <v>50603.013073346199</v>
      </c>
      <c r="BA62" s="226">
        <v>55560.298461591003</v>
      </c>
      <c r="BB62" s="226">
        <v>47476.963705385853</v>
      </c>
      <c r="BC62" s="226"/>
      <c r="BD62" s="226"/>
      <c r="BE62" s="567"/>
      <c r="BF62" s="252">
        <v>3631.1688607349988</v>
      </c>
      <c r="BG62" s="226">
        <v>3803.3363498215722</v>
      </c>
      <c r="BH62" s="226">
        <v>5623.1893956209697</v>
      </c>
      <c r="BI62" s="226">
        <v>10170.687702403515</v>
      </c>
      <c r="BJ62" s="226">
        <v>18648.157950153956</v>
      </c>
      <c r="BK62" s="226">
        <v>17489.940296298828</v>
      </c>
      <c r="BL62" s="226">
        <v>11725.886591425206</v>
      </c>
      <c r="BM62" s="226"/>
      <c r="BN62" s="226"/>
      <c r="BO62" s="567"/>
      <c r="BP62" s="252"/>
      <c r="BQ62" s="226"/>
      <c r="BR62" s="567"/>
      <c r="BS62" s="658"/>
      <c r="BT62" s="263">
        <f t="shared" ref="BT62:BX65" si="81">BF62/AV62</f>
        <v>0.13787142085359266</v>
      </c>
      <c r="BU62" s="41">
        <f t="shared" si="81"/>
        <v>0.11972588013974739</v>
      </c>
      <c r="BV62" s="41">
        <f t="shared" si="81"/>
        <v>0.11831981078410825</v>
      </c>
      <c r="BW62" s="41">
        <f t="shared" si="81"/>
        <v>0.20757346962481124</v>
      </c>
      <c r="BX62" s="41">
        <f t="shared" si="81"/>
        <v>0.36851872680238446</v>
      </c>
      <c r="BY62" s="41">
        <f t="shared" si="79"/>
        <v>0.31479205080926043</v>
      </c>
      <c r="BZ62" s="41">
        <f>BL62/BB62</f>
        <v>0.24698054964485872</v>
      </c>
      <c r="CA62" s="41"/>
      <c r="CB62" s="41"/>
      <c r="CC62" s="42"/>
      <c r="CD62" s="195" t="s">
        <v>107</v>
      </c>
      <c r="CE62" s="43">
        <f t="shared" ref="CE62:CJ62" si="82">(BU62-BT62)*100</f>
        <v>-1.8145540713845276</v>
      </c>
      <c r="CF62" s="43">
        <f t="shared" si="82"/>
        <v>-0.1406069355639139</v>
      </c>
      <c r="CG62" s="43">
        <f t="shared" si="82"/>
        <v>8.925365884070299</v>
      </c>
      <c r="CH62" s="43">
        <f t="shared" si="82"/>
        <v>16.094525717757321</v>
      </c>
      <c r="CI62" s="43">
        <f t="shared" si="82"/>
        <v>-5.3726675993124031</v>
      </c>
      <c r="CJ62" s="43">
        <f t="shared" si="82"/>
        <v>-6.7811501164401715</v>
      </c>
      <c r="CK62" s="43"/>
      <c r="CL62" s="43"/>
      <c r="CM62" s="562">
        <f t="shared" si="1"/>
        <v>0</v>
      </c>
      <c r="CN62" s="263">
        <f>X62/N62</f>
        <v>0</v>
      </c>
      <c r="CO62" s="41">
        <f>Y62/O62</f>
        <v>0</v>
      </c>
      <c r="CP62" s="41">
        <f>Z62/P62</f>
        <v>0</v>
      </c>
      <c r="CQ62" s="41">
        <f t="shared" si="80"/>
        <v>0</v>
      </c>
      <c r="CR62" s="41">
        <f>AB62/R62</f>
        <v>0</v>
      </c>
      <c r="CS62" s="41"/>
      <c r="CT62" s="41"/>
      <c r="CU62" s="42"/>
      <c r="CV62" s="263"/>
      <c r="CW62" s="41"/>
      <c r="CX62" s="42"/>
      <c r="CY62" s="263"/>
      <c r="CZ62" s="41"/>
      <c r="DA62" s="42"/>
      <c r="DB62" s="263"/>
      <c r="DC62" s="41"/>
      <c r="DD62" s="42"/>
      <c r="DE62" s="668"/>
      <c r="DF62" s="549"/>
      <c r="DG62" s="263"/>
      <c r="DH62" s="42" t="s">
        <v>192</v>
      </c>
      <c r="DI62" s="263"/>
      <c r="DJ62" s="173" t="s">
        <v>192</v>
      </c>
      <c r="DK62" s="189"/>
      <c r="DL62" s="94"/>
      <c r="DM62" s="189"/>
      <c r="DN62" s="173"/>
      <c r="DO62" s="189"/>
      <c r="DP62" s="295"/>
      <c r="DQ62" s="94"/>
      <c r="DR62" s="173"/>
      <c r="DS62" s="189"/>
      <c r="DT62" s="94"/>
      <c r="DU62" s="189"/>
      <c r="DV62" s="173"/>
    </row>
    <row r="63" spans="1:126" x14ac:dyDescent="0.25">
      <c r="A63" s="10">
        <v>68</v>
      </c>
      <c r="B63" s="35" t="s">
        <v>87</v>
      </c>
      <c r="C63" s="37">
        <v>9</v>
      </c>
      <c r="D63" s="37">
        <v>11</v>
      </c>
      <c r="E63" s="37">
        <v>11</v>
      </c>
      <c r="F63" s="37"/>
      <c r="G63" s="37"/>
      <c r="H63" s="37">
        <v>0</v>
      </c>
      <c r="I63" s="37">
        <v>12</v>
      </c>
      <c r="J63" s="38">
        <v>13</v>
      </c>
      <c r="K63" s="195">
        <v>14</v>
      </c>
      <c r="L63" s="37">
        <v>0</v>
      </c>
      <c r="M63" s="38">
        <v>0</v>
      </c>
      <c r="N63" s="195"/>
      <c r="O63" s="37"/>
      <c r="P63" s="37"/>
      <c r="Q63" s="37"/>
      <c r="R63" s="37"/>
      <c r="S63" s="37">
        <v>138</v>
      </c>
      <c r="T63" s="37">
        <v>131</v>
      </c>
      <c r="U63" s="38">
        <v>123</v>
      </c>
      <c r="V63" s="195">
        <v>10</v>
      </c>
      <c r="W63" s="37">
        <v>6</v>
      </c>
      <c r="X63" s="37">
        <v>13</v>
      </c>
      <c r="Y63" s="37">
        <v>6</v>
      </c>
      <c r="Z63" s="37">
        <v>12</v>
      </c>
      <c r="AA63" s="37"/>
      <c r="AB63" s="37"/>
      <c r="AC63" s="37">
        <v>10</v>
      </c>
      <c r="AD63" s="37">
        <v>10</v>
      </c>
      <c r="AE63" s="38">
        <v>12</v>
      </c>
      <c r="AF63" s="195">
        <v>40</v>
      </c>
      <c r="AG63" s="37">
        <v>113</v>
      </c>
      <c r="AH63" s="38">
        <v>137</v>
      </c>
      <c r="AI63" s="195">
        <v>70</v>
      </c>
      <c r="AJ63" s="37">
        <v>27</v>
      </c>
      <c r="AK63" s="38">
        <v>22</v>
      </c>
      <c r="AL63" s="248">
        <v>36.354374761668971</v>
      </c>
      <c r="AM63" s="39">
        <v>37.179640411836019</v>
      </c>
      <c r="AN63" s="39">
        <v>86.880552757241006</v>
      </c>
      <c r="AO63" s="39">
        <v>71.641595665363326</v>
      </c>
      <c r="AP63" s="39">
        <v>61.66726427282714</v>
      </c>
      <c r="AQ63" s="39"/>
      <c r="AR63" s="39"/>
      <c r="AS63" s="39">
        <v>83.878293236805717</v>
      </c>
      <c r="AT63" s="39">
        <v>78.47</v>
      </c>
      <c r="AU63" s="587">
        <v>78.180000000000007</v>
      </c>
      <c r="AV63" s="252">
        <v>74765.567640480134</v>
      </c>
      <c r="AW63" s="226">
        <v>78491.28633303169</v>
      </c>
      <c r="AX63" s="226">
        <v>85021.741481266479</v>
      </c>
      <c r="AY63" s="226">
        <v>115762.77312024405</v>
      </c>
      <c r="AZ63" s="226">
        <v>151129.162611482</v>
      </c>
      <c r="BA63" s="226"/>
      <c r="BB63" s="226"/>
      <c r="BC63" s="226">
        <v>188392.49634321945</v>
      </c>
      <c r="BD63" s="226">
        <v>146204</v>
      </c>
      <c r="BE63" s="567">
        <v>155562</v>
      </c>
      <c r="BF63" s="252">
        <v>4180.8669273367823</v>
      </c>
      <c r="BG63" s="226">
        <v>1026.2747508551461</v>
      </c>
      <c r="BH63" s="226">
        <v>3561.6615727855847</v>
      </c>
      <c r="BI63" s="226">
        <v>19692.716603775734</v>
      </c>
      <c r="BJ63" s="226">
        <v>34429.969095224274</v>
      </c>
      <c r="BK63" s="226"/>
      <c r="BL63" s="226"/>
      <c r="BM63" s="226">
        <v>38562.671811771135</v>
      </c>
      <c r="BN63" s="226">
        <v>2323</v>
      </c>
      <c r="BO63" s="567">
        <v>3936</v>
      </c>
      <c r="BP63" s="252">
        <v>61960.375865817499</v>
      </c>
      <c r="BQ63" s="226">
        <v>60543</v>
      </c>
      <c r="BR63" s="567">
        <v>58980</v>
      </c>
      <c r="BS63" s="658">
        <f t="shared" si="8"/>
        <v>-2.5816361924582528E-2</v>
      </c>
      <c r="BT63" s="263">
        <f t="shared" si="81"/>
        <v>5.5919684144458311E-2</v>
      </c>
      <c r="BU63" s="41">
        <f t="shared" si="81"/>
        <v>1.3075015059643076E-2</v>
      </c>
      <c r="BV63" s="41">
        <f t="shared" si="81"/>
        <v>4.1891185839452068E-2</v>
      </c>
      <c r="BW63" s="41">
        <f t="shared" si="81"/>
        <v>0.1701126888461863</v>
      </c>
      <c r="BX63" s="41">
        <f t="shared" si="81"/>
        <v>0.22781816891115672</v>
      </c>
      <c r="BY63" s="41"/>
      <c r="BZ63" s="41"/>
      <c r="CA63" s="41">
        <f>BM63/BC63</f>
        <v>0.20469324713186257</v>
      </c>
      <c r="CB63" s="41">
        <f>BN63/BD63</f>
        <v>1.5888758173510986E-2</v>
      </c>
      <c r="CC63" s="42">
        <f t="shared" si="0"/>
        <v>2.530180892505882E-2</v>
      </c>
      <c r="CD63" s="195" t="s">
        <v>107</v>
      </c>
      <c r="CE63" s="43">
        <f t="shared" ref="CE63:CH65" si="83">(BU63-BT63)*100</f>
        <v>-4.284466908481523</v>
      </c>
      <c r="CF63" s="43">
        <f t="shared" si="83"/>
        <v>2.8816170779808989</v>
      </c>
      <c r="CG63" s="43">
        <f t="shared" si="83"/>
        <v>12.822150300673425</v>
      </c>
      <c r="CH63" s="43">
        <f t="shared" si="83"/>
        <v>5.7705480064970418</v>
      </c>
      <c r="CI63" s="43"/>
      <c r="CJ63" s="43"/>
      <c r="CK63" s="43"/>
      <c r="CL63" s="43">
        <f t="shared" ref="CL63:CL66" si="84">(CB63-CA63)*100</f>
        <v>-18.880448895835158</v>
      </c>
      <c r="CM63" s="562">
        <f t="shared" si="1"/>
        <v>0.94130507515478334</v>
      </c>
      <c r="CN63" s="263"/>
      <c r="CO63" s="41"/>
      <c r="CP63" s="41"/>
      <c r="CQ63" s="41"/>
      <c r="CR63" s="41"/>
      <c r="CS63" s="41">
        <f>AC63/S63</f>
        <v>7.2463768115942032E-2</v>
      </c>
      <c r="CT63" s="41">
        <f>AD63/T63</f>
        <v>7.6335877862595422E-2</v>
      </c>
      <c r="CU63" s="42">
        <f t="shared" si="3"/>
        <v>9.7560975609756101E-2</v>
      </c>
      <c r="CV63" s="263">
        <f>AF63/S63</f>
        <v>0.28985507246376813</v>
      </c>
      <c r="CW63" s="41">
        <f>AG63/T63</f>
        <v>0.86259541984732824</v>
      </c>
      <c r="CX63" s="42">
        <f t="shared" si="4"/>
        <v>1.1138211382113821</v>
      </c>
      <c r="CY63" s="263">
        <f>AI63/S63</f>
        <v>0.50724637681159424</v>
      </c>
      <c r="CZ63" s="41">
        <f>AJ63/T63</f>
        <v>0.20610687022900764</v>
      </c>
      <c r="DA63" s="42">
        <f t="shared" si="5"/>
        <v>0.17886178861788618</v>
      </c>
      <c r="DB63" s="263">
        <f>(AC63+AF63+AI63)/S63</f>
        <v>0.86956521739130432</v>
      </c>
      <c r="DC63" s="41">
        <f>(AD63+AG63+AJ63)/T63</f>
        <v>1.1450381679389312</v>
      </c>
      <c r="DD63" s="42">
        <f t="shared" si="6"/>
        <v>1.3902439024390243</v>
      </c>
      <c r="DE63" s="668">
        <f t="shared" si="11"/>
        <v>-3.695679877660151E-3</v>
      </c>
      <c r="DF63" s="549">
        <f t="shared" si="12"/>
        <v>-6.1068702290076333E-2</v>
      </c>
      <c r="DG63" s="263"/>
      <c r="DH63" s="42"/>
      <c r="DI63" s="263"/>
      <c r="DJ63" s="173"/>
      <c r="DK63" s="189"/>
      <c r="DL63" s="94" t="s">
        <v>192</v>
      </c>
      <c r="DM63" s="189"/>
      <c r="DN63" s="173" t="s">
        <v>192</v>
      </c>
      <c r="DO63" s="189"/>
      <c r="DP63" s="295" t="s">
        <v>192</v>
      </c>
      <c r="DQ63" s="94"/>
      <c r="DR63" s="173" t="s">
        <v>192</v>
      </c>
      <c r="DS63" s="189" t="s">
        <v>192</v>
      </c>
      <c r="DT63" s="94"/>
      <c r="DU63" s="189" t="s">
        <v>192</v>
      </c>
      <c r="DV63" s="173"/>
    </row>
    <row r="64" spans="1:126" s="17" customFormat="1" x14ac:dyDescent="0.25">
      <c r="A64" s="10">
        <v>69</v>
      </c>
      <c r="B64" s="35" t="s">
        <v>31</v>
      </c>
      <c r="C64" s="37">
        <v>0</v>
      </c>
      <c r="D64" s="37">
        <v>0</v>
      </c>
      <c r="E64" s="37">
        <v>0</v>
      </c>
      <c r="F64" s="37"/>
      <c r="G64" s="37"/>
      <c r="H64" s="37">
        <v>0</v>
      </c>
      <c r="I64" s="37">
        <v>0</v>
      </c>
      <c r="J64" s="38">
        <v>0</v>
      </c>
      <c r="K64" s="195">
        <v>36</v>
      </c>
      <c r="L64" s="37">
        <v>15</v>
      </c>
      <c r="M64" s="38">
        <v>17</v>
      </c>
      <c r="N64" s="195">
        <v>1</v>
      </c>
      <c r="O64" s="37">
        <v>1</v>
      </c>
      <c r="P64" s="37">
        <v>0</v>
      </c>
      <c r="Q64" s="37"/>
      <c r="R64" s="37"/>
      <c r="S64" s="37">
        <v>86</v>
      </c>
      <c r="T64" s="37">
        <v>66</v>
      </c>
      <c r="U64" s="38">
        <v>58</v>
      </c>
      <c r="V64" s="195">
        <v>0</v>
      </c>
      <c r="W64" s="37">
        <v>0</v>
      </c>
      <c r="X64" s="37">
        <v>0</v>
      </c>
      <c r="Y64" s="37">
        <v>0</v>
      </c>
      <c r="Z64" s="37">
        <v>0</v>
      </c>
      <c r="AA64" s="37"/>
      <c r="AB64" s="37"/>
      <c r="AC64" s="37">
        <v>0</v>
      </c>
      <c r="AD64" s="37">
        <v>0</v>
      </c>
      <c r="AE64" s="38">
        <v>6</v>
      </c>
      <c r="AF64" s="195">
        <v>0</v>
      </c>
      <c r="AG64" s="37">
        <v>0</v>
      </c>
      <c r="AH64" s="38">
        <v>0</v>
      </c>
      <c r="AI64" s="195">
        <v>13</v>
      </c>
      <c r="AJ64" s="37">
        <v>6</v>
      </c>
      <c r="AK64" s="38">
        <v>8</v>
      </c>
      <c r="AL64" s="248"/>
      <c r="AM64" s="39"/>
      <c r="AN64" s="39"/>
      <c r="AO64" s="39"/>
      <c r="AP64" s="39"/>
      <c r="AQ64" s="39"/>
      <c r="AR64" s="39"/>
      <c r="AS64" s="39" t="s">
        <v>278</v>
      </c>
      <c r="AT64" s="39" t="s">
        <v>354</v>
      </c>
      <c r="AU64" s="587">
        <v>0.6</v>
      </c>
      <c r="AV64" s="252">
        <v>758.3906750673018</v>
      </c>
      <c r="AW64" s="226">
        <v>758.3906750673018</v>
      </c>
      <c r="AX64" s="226">
        <v>959.01560036653177</v>
      </c>
      <c r="AY64" s="226">
        <v>959.01560036653177</v>
      </c>
      <c r="AZ64" s="226">
        <v>959.01560036653177</v>
      </c>
      <c r="BA64" s="226"/>
      <c r="BB64" s="226"/>
      <c r="BC64" s="226">
        <v>55261.495381358101</v>
      </c>
      <c r="BD64" s="226">
        <v>53758</v>
      </c>
      <c r="BE64" s="567">
        <v>53578.21</v>
      </c>
      <c r="BF64" s="252">
        <v>0</v>
      </c>
      <c r="BG64" s="226">
        <v>0</v>
      </c>
      <c r="BH64" s="226">
        <v>153.67015554834634</v>
      </c>
      <c r="BI64" s="226">
        <v>157.93877098024484</v>
      </c>
      <c r="BJ64" s="226">
        <v>14.228718106328365</v>
      </c>
      <c r="BK64" s="226"/>
      <c r="BL64" s="226"/>
      <c r="BM64" s="226">
        <v>2938.2302889568073</v>
      </c>
      <c r="BN64" s="226">
        <v>2464</v>
      </c>
      <c r="BO64" s="567">
        <v>3976</v>
      </c>
      <c r="BP64" s="252">
        <v>27832.795487788913</v>
      </c>
      <c r="BQ64" s="226">
        <v>29836</v>
      </c>
      <c r="BR64" s="567">
        <v>26507.58</v>
      </c>
      <c r="BS64" s="658"/>
      <c r="BT64" s="263">
        <f t="shared" si="81"/>
        <v>0</v>
      </c>
      <c r="BU64" s="41">
        <f t="shared" si="81"/>
        <v>0</v>
      </c>
      <c r="BV64" s="41">
        <f t="shared" si="81"/>
        <v>0.16023738872403562</v>
      </c>
      <c r="BW64" s="41">
        <f t="shared" si="81"/>
        <v>0.16468842729970326</v>
      </c>
      <c r="BX64" s="41">
        <f t="shared" si="81"/>
        <v>1.483679525222552E-2</v>
      </c>
      <c r="BY64" s="41"/>
      <c r="BZ64" s="41"/>
      <c r="CA64" s="41">
        <f>BM64/BC64</f>
        <v>5.3169576188269223E-2</v>
      </c>
      <c r="CB64" s="41">
        <f>BN64/BD64</f>
        <v>4.5835038505896798E-2</v>
      </c>
      <c r="CC64" s="42">
        <f t="shared" si="0"/>
        <v>7.4209272762191941E-2</v>
      </c>
      <c r="CD64" s="195" t="s">
        <v>107</v>
      </c>
      <c r="CE64" s="43">
        <f t="shared" si="83"/>
        <v>0</v>
      </c>
      <c r="CF64" s="43">
        <f t="shared" si="83"/>
        <v>16.023738872403563</v>
      </c>
      <c r="CG64" s="43">
        <f t="shared" si="83"/>
        <v>0.44510385756676429</v>
      </c>
      <c r="CH64" s="43">
        <f t="shared" si="83"/>
        <v>-14.985163204747773</v>
      </c>
      <c r="CI64" s="43"/>
      <c r="CJ64" s="43"/>
      <c r="CK64" s="43"/>
      <c r="CL64" s="43">
        <f t="shared" si="84"/>
        <v>-0.7334537682372424</v>
      </c>
      <c r="CM64" s="562">
        <f t="shared" si="1"/>
        <v>2.8374234256295141</v>
      </c>
      <c r="CN64" s="263">
        <f t="shared" ref="CN64:CO66" si="85">X64/N64</f>
        <v>0</v>
      </c>
      <c r="CO64" s="41">
        <f t="shared" si="85"/>
        <v>0</v>
      </c>
      <c r="CP64" s="41"/>
      <c r="CQ64" s="41"/>
      <c r="CR64" s="41"/>
      <c r="CS64" s="41">
        <f>AC64/S64</f>
        <v>0</v>
      </c>
      <c r="CT64" s="41">
        <f>AD64/T64</f>
        <v>0</v>
      </c>
      <c r="CU64" s="42">
        <f t="shared" si="3"/>
        <v>0.10344827586206896</v>
      </c>
      <c r="CV64" s="263">
        <f>AF64/S64</f>
        <v>0</v>
      </c>
      <c r="CW64" s="41">
        <f>AG64/T64</f>
        <v>0</v>
      </c>
      <c r="CX64" s="42">
        <f t="shared" si="4"/>
        <v>0</v>
      </c>
      <c r="CY64" s="263">
        <f>AI64/S64</f>
        <v>0.15116279069767441</v>
      </c>
      <c r="CZ64" s="41">
        <f>AJ64/T64</f>
        <v>9.0909090909090912E-2</v>
      </c>
      <c r="DA64" s="42">
        <f t="shared" si="5"/>
        <v>0.13793103448275862</v>
      </c>
      <c r="DB64" s="263">
        <f>(AC64+AF64+AI64)/S64</f>
        <v>0.15116279069767441</v>
      </c>
      <c r="DC64" s="41">
        <f>(AD64+AG64+AJ64)/T64</f>
        <v>9.0909090909090912E-2</v>
      </c>
      <c r="DD64" s="42">
        <f t="shared" si="6"/>
        <v>0.2413793103448276</v>
      </c>
      <c r="DE64" s="668"/>
      <c r="DF64" s="549">
        <f t="shared" si="12"/>
        <v>-0.12121212121212122</v>
      </c>
      <c r="DG64" s="263"/>
      <c r="DH64" s="42"/>
      <c r="DI64" s="263"/>
      <c r="DJ64" s="175"/>
      <c r="DK64" s="191"/>
      <c r="DL64" s="37" t="s">
        <v>192</v>
      </c>
      <c r="DM64" s="195"/>
      <c r="DN64" s="38" t="s">
        <v>192</v>
      </c>
      <c r="DO64" s="191"/>
      <c r="DP64" s="37" t="s">
        <v>192</v>
      </c>
      <c r="DQ64" s="195"/>
      <c r="DR64" s="38" t="s">
        <v>192</v>
      </c>
      <c r="DS64" s="191"/>
      <c r="DT64" s="37" t="s">
        <v>192</v>
      </c>
      <c r="DU64" s="195"/>
      <c r="DV64" s="38" t="s">
        <v>192</v>
      </c>
    </row>
    <row r="65" spans="1:126" s="17" customFormat="1" x14ac:dyDescent="0.25">
      <c r="A65" s="10">
        <v>69</v>
      </c>
      <c r="B65" s="35" t="s">
        <v>138</v>
      </c>
      <c r="C65" s="37">
        <v>0</v>
      </c>
      <c r="D65" s="37">
        <v>0</v>
      </c>
      <c r="E65" s="37">
        <v>0</v>
      </c>
      <c r="F65" s="37"/>
      <c r="G65" s="37"/>
      <c r="H65" s="37"/>
      <c r="I65" s="37"/>
      <c r="J65" s="38"/>
      <c r="K65" s="195"/>
      <c r="L65" s="37"/>
      <c r="M65" s="38"/>
      <c r="N65" s="195">
        <v>17</v>
      </c>
      <c r="O65" s="37">
        <v>34</v>
      </c>
      <c r="P65" s="37">
        <v>44</v>
      </c>
      <c r="Q65" s="37"/>
      <c r="R65" s="37"/>
      <c r="S65" s="37"/>
      <c r="T65" s="37"/>
      <c r="U65" s="38"/>
      <c r="V65" s="195">
        <v>0</v>
      </c>
      <c r="W65" s="37">
        <v>0</v>
      </c>
      <c r="X65" s="37">
        <v>0</v>
      </c>
      <c r="Y65" s="37">
        <v>0</v>
      </c>
      <c r="Z65" s="37">
        <v>0</v>
      </c>
      <c r="AA65" s="37"/>
      <c r="AB65" s="37"/>
      <c r="AC65" s="37"/>
      <c r="AD65" s="37"/>
      <c r="AE65" s="38"/>
      <c r="AF65" s="195"/>
      <c r="AG65" s="37"/>
      <c r="AH65" s="38"/>
      <c r="AI65" s="195"/>
      <c r="AJ65" s="37"/>
      <c r="AK65" s="38"/>
      <c r="AL65" s="248"/>
      <c r="AM65" s="39"/>
      <c r="AN65" s="39"/>
      <c r="AO65" s="39"/>
      <c r="AP65" s="39"/>
      <c r="AQ65" s="39"/>
      <c r="AR65" s="39"/>
      <c r="AS65" s="39"/>
      <c r="AT65" s="39"/>
      <c r="AU65" s="587"/>
      <c r="AV65" s="252">
        <v>20051.109555437932</v>
      </c>
      <c r="AW65" s="226">
        <v>20051.109555437932</v>
      </c>
      <c r="AX65" s="226">
        <v>20051.109555437932</v>
      </c>
      <c r="AY65" s="226">
        <v>20051.109555437932</v>
      </c>
      <c r="AZ65" s="226">
        <v>20051.109555437932</v>
      </c>
      <c r="BA65" s="226"/>
      <c r="BB65" s="226"/>
      <c r="BC65" s="226"/>
      <c r="BD65" s="226"/>
      <c r="BE65" s="567"/>
      <c r="BF65" s="252">
        <v>5640.2638573485638</v>
      </c>
      <c r="BG65" s="226">
        <v>5009.9316452382172</v>
      </c>
      <c r="BH65" s="226">
        <v>4723.9344113010175</v>
      </c>
      <c r="BI65" s="226">
        <v>5665.8755499399549</v>
      </c>
      <c r="BJ65" s="226">
        <v>5182.0991343247906</v>
      </c>
      <c r="BK65" s="226"/>
      <c r="BL65" s="226"/>
      <c r="BM65" s="226"/>
      <c r="BN65" s="226"/>
      <c r="BO65" s="567"/>
      <c r="BP65" s="252"/>
      <c r="BQ65" s="226"/>
      <c r="BR65" s="567"/>
      <c r="BS65" s="658"/>
      <c r="BT65" s="263">
        <f t="shared" si="81"/>
        <v>0.28129435140505249</v>
      </c>
      <c r="BU65" s="41">
        <f t="shared" si="81"/>
        <v>0.24985807550383196</v>
      </c>
      <c r="BV65" s="41">
        <f t="shared" si="81"/>
        <v>0.2355946636389441</v>
      </c>
      <c r="BW65" s="41">
        <f t="shared" si="81"/>
        <v>0.28257167187056487</v>
      </c>
      <c r="BX65" s="41">
        <f t="shared" si="81"/>
        <v>0.25844450752199832</v>
      </c>
      <c r="BY65" s="41"/>
      <c r="BZ65" s="41"/>
      <c r="CA65" s="41"/>
      <c r="CB65" s="41"/>
      <c r="CC65" s="42"/>
      <c r="CD65" s="195"/>
      <c r="CE65" s="43">
        <f t="shared" si="83"/>
        <v>-3.143627590122053</v>
      </c>
      <c r="CF65" s="43">
        <f t="shared" si="83"/>
        <v>-1.4263411864887861</v>
      </c>
      <c r="CG65" s="43">
        <f t="shared" si="83"/>
        <v>4.6977008231620765</v>
      </c>
      <c r="CH65" s="43">
        <f t="shared" si="83"/>
        <v>-2.4127164348566543</v>
      </c>
      <c r="CI65" s="43"/>
      <c r="CJ65" s="43"/>
      <c r="CK65" s="43"/>
      <c r="CL65" s="43"/>
      <c r="CM65" s="562">
        <f t="shared" si="1"/>
        <v>0</v>
      </c>
      <c r="CN65" s="263">
        <f t="shared" si="85"/>
        <v>0</v>
      </c>
      <c r="CO65" s="41">
        <f t="shared" si="85"/>
        <v>0</v>
      </c>
      <c r="CP65" s="41">
        <f>Z65/P65</f>
        <v>0</v>
      </c>
      <c r="CQ65" s="41"/>
      <c r="CR65" s="41"/>
      <c r="CS65" s="41"/>
      <c r="CT65" s="41"/>
      <c r="CU65" s="42"/>
      <c r="CV65" s="263"/>
      <c r="CW65" s="41"/>
      <c r="CX65" s="42"/>
      <c r="CY65" s="263"/>
      <c r="CZ65" s="41"/>
      <c r="DA65" s="42"/>
      <c r="DB65" s="263"/>
      <c r="DC65" s="41"/>
      <c r="DD65" s="42"/>
      <c r="DE65" s="668"/>
      <c r="DF65" s="549"/>
      <c r="DG65" s="263"/>
      <c r="DH65" s="42"/>
      <c r="DI65" s="263"/>
      <c r="DJ65" s="175"/>
      <c r="DK65" s="191"/>
      <c r="DL65" s="167"/>
      <c r="DM65" s="191"/>
      <c r="DN65" s="175"/>
      <c r="DO65" s="191"/>
      <c r="DP65" s="167"/>
      <c r="DQ65" s="191"/>
      <c r="DR65" s="175"/>
      <c r="DS65" s="191"/>
      <c r="DT65" s="167"/>
      <c r="DU65" s="191"/>
      <c r="DV65" s="175"/>
    </row>
    <row r="66" spans="1:126" x14ac:dyDescent="0.25">
      <c r="A66" s="10">
        <v>70</v>
      </c>
      <c r="B66" s="35" t="s">
        <v>88</v>
      </c>
      <c r="C66" s="37">
        <v>0</v>
      </c>
      <c r="D66" s="37">
        <v>0</v>
      </c>
      <c r="E66" s="37">
        <v>0</v>
      </c>
      <c r="F66" s="37">
        <v>6</v>
      </c>
      <c r="G66" s="37">
        <v>0</v>
      </c>
      <c r="H66" s="37">
        <v>0</v>
      </c>
      <c r="I66" s="37">
        <v>1</v>
      </c>
      <c r="J66" s="38">
        <v>0</v>
      </c>
      <c r="K66" s="195">
        <v>6</v>
      </c>
      <c r="L66" s="37">
        <v>5</v>
      </c>
      <c r="M66" s="38">
        <v>3</v>
      </c>
      <c r="N66" s="195">
        <v>35</v>
      </c>
      <c r="O66" s="37">
        <v>51</v>
      </c>
      <c r="P66" s="37">
        <v>36</v>
      </c>
      <c r="Q66" s="37">
        <v>35</v>
      </c>
      <c r="R66" s="37">
        <v>20</v>
      </c>
      <c r="S66" s="37">
        <v>23</v>
      </c>
      <c r="T66" s="37">
        <v>19</v>
      </c>
      <c r="U66" s="38">
        <v>13</v>
      </c>
      <c r="V66" s="195">
        <v>7</v>
      </c>
      <c r="W66" s="37">
        <v>0</v>
      </c>
      <c r="X66" s="37">
        <v>12</v>
      </c>
      <c r="Y66" s="37">
        <v>0</v>
      </c>
      <c r="Z66" s="37">
        <v>0</v>
      </c>
      <c r="AA66" s="37">
        <v>7</v>
      </c>
      <c r="AB66" s="37">
        <v>3</v>
      </c>
      <c r="AC66" s="37">
        <v>3</v>
      </c>
      <c r="AD66" s="37">
        <v>4</v>
      </c>
      <c r="AE66" s="38">
        <v>0</v>
      </c>
      <c r="AF66" s="195">
        <v>0</v>
      </c>
      <c r="AG66" s="37">
        <v>1</v>
      </c>
      <c r="AH66" s="38">
        <v>0</v>
      </c>
      <c r="AI66" s="195">
        <v>4</v>
      </c>
      <c r="AJ66" s="37">
        <v>2</v>
      </c>
      <c r="AK66" s="38">
        <v>7</v>
      </c>
      <c r="AL66" s="248"/>
      <c r="AM66" s="39">
        <v>36.96620964024109</v>
      </c>
      <c r="AN66" s="39">
        <v>44.365143055531838</v>
      </c>
      <c r="AO66" s="39">
        <v>51.749847752716256</v>
      </c>
      <c r="AP66" s="39">
        <v>49.174449775470833</v>
      </c>
      <c r="AQ66" s="39">
        <v>49.174449775470833</v>
      </c>
      <c r="AR66" s="39">
        <v>50.46926312314671</v>
      </c>
      <c r="AS66" s="39">
        <v>51.465273390589701</v>
      </c>
      <c r="AT66" s="39">
        <v>53.8</v>
      </c>
      <c r="AU66" s="587" t="s">
        <v>371</v>
      </c>
      <c r="AV66" s="252"/>
      <c r="AW66" s="226"/>
      <c r="AX66" s="226"/>
      <c r="AY66" s="226">
        <v>51054.063437316807</v>
      </c>
      <c r="AZ66" s="226">
        <v>48098.758686632405</v>
      </c>
      <c r="BA66" s="226">
        <v>52354.568272235221</v>
      </c>
      <c r="BB66" s="226">
        <v>53105.844588249354</v>
      </c>
      <c r="BC66" s="226">
        <v>56135.138673086665</v>
      </c>
      <c r="BD66" s="226">
        <v>46072</v>
      </c>
      <c r="BE66" s="567">
        <v>24701</v>
      </c>
      <c r="BF66" s="252"/>
      <c r="BG66" s="226"/>
      <c r="BH66" s="226"/>
      <c r="BI66" s="226">
        <v>4341.1818942407845</v>
      </c>
      <c r="BJ66" s="226">
        <v>7147.0851048087379</v>
      </c>
      <c r="BK66" s="226">
        <v>5599.0005748402118</v>
      </c>
      <c r="BL66" s="226">
        <v>4762.3519501881037</v>
      </c>
      <c r="BM66" s="226">
        <v>4439.3600491744501</v>
      </c>
      <c r="BN66" s="226">
        <v>4049</v>
      </c>
      <c r="BO66" s="567">
        <v>3017</v>
      </c>
      <c r="BP66" s="252">
        <v>8275.4224506405772</v>
      </c>
      <c r="BQ66" s="226">
        <v>8807</v>
      </c>
      <c r="BR66" s="567">
        <v>6562</v>
      </c>
      <c r="BS66" s="658">
        <f t="shared" si="8"/>
        <v>-0.2549108663563075</v>
      </c>
      <c r="BT66" s="263"/>
      <c r="BU66" s="41"/>
      <c r="BV66" s="41"/>
      <c r="BW66" s="41">
        <f t="shared" ref="BW66:CB66" si="86">BI66/AY66</f>
        <v>8.5031074942169951E-2</v>
      </c>
      <c r="BX66" s="41">
        <f t="shared" si="86"/>
        <v>0.14859188261744172</v>
      </c>
      <c r="BY66" s="41">
        <f t="shared" si="86"/>
        <v>0.10694387824432668</v>
      </c>
      <c r="BZ66" s="41">
        <f t="shared" si="86"/>
        <v>8.9676606917986235E-2</v>
      </c>
      <c r="CA66" s="41">
        <f t="shared" si="86"/>
        <v>7.9083443171448858E-2</v>
      </c>
      <c r="CB66" s="41">
        <f t="shared" si="86"/>
        <v>8.7884181281472476E-2</v>
      </c>
      <c r="CC66" s="42">
        <f t="shared" si="0"/>
        <v>0.12214080401603174</v>
      </c>
      <c r="CD66" s="195" t="s">
        <v>107</v>
      </c>
      <c r="CE66" s="43"/>
      <c r="CF66" s="43"/>
      <c r="CG66" s="43"/>
      <c r="CH66" s="43">
        <f>(BX66-BW66)*100</f>
        <v>6.3560807675271764</v>
      </c>
      <c r="CI66" s="43">
        <f>(BY66-BX66)*100</f>
        <v>-4.164800437311504</v>
      </c>
      <c r="CJ66" s="43">
        <f>(BZ66-BY66)*100</f>
        <v>-1.7267271326340441</v>
      </c>
      <c r="CK66" s="43">
        <f>(CA66-BZ66)*100</f>
        <v>-1.0593163746537377</v>
      </c>
      <c r="CL66" s="43">
        <f t="shared" si="84"/>
        <v>0.88007381100236182</v>
      </c>
      <c r="CM66" s="562">
        <f t="shared" si="1"/>
        <v>3.4256622734559263</v>
      </c>
      <c r="CN66" s="263">
        <f t="shared" si="85"/>
        <v>0.34285714285714286</v>
      </c>
      <c r="CO66" s="41">
        <f t="shared" si="85"/>
        <v>0</v>
      </c>
      <c r="CP66" s="41">
        <f>Z66/P66</f>
        <v>0</v>
      </c>
      <c r="CQ66" s="41">
        <f>AA66/Q66</f>
        <v>0.2</v>
      </c>
      <c r="CR66" s="41">
        <f>AB66/R66</f>
        <v>0.15</v>
      </c>
      <c r="CS66" s="41">
        <f>AC66/S66</f>
        <v>0.13043478260869565</v>
      </c>
      <c r="CT66" s="41">
        <f>AD66/T66</f>
        <v>0.21052631578947367</v>
      </c>
      <c r="CU66" s="42">
        <f t="shared" si="3"/>
        <v>0</v>
      </c>
      <c r="CV66" s="263">
        <f>AF66/S66</f>
        <v>0</v>
      </c>
      <c r="CW66" s="41">
        <f>AG66/T66</f>
        <v>5.2631578947368418E-2</v>
      </c>
      <c r="CX66" s="42">
        <f t="shared" si="4"/>
        <v>0</v>
      </c>
      <c r="CY66" s="263">
        <f>AI66/S66</f>
        <v>0.17391304347826086</v>
      </c>
      <c r="CZ66" s="41">
        <f>AJ66/T66</f>
        <v>0.10526315789473684</v>
      </c>
      <c r="DA66" s="42">
        <f t="shared" si="5"/>
        <v>0.53846153846153844</v>
      </c>
      <c r="DB66" s="263">
        <f>(AC66+AF66+AI66)/S66</f>
        <v>0.30434782608695654</v>
      </c>
      <c r="DC66" s="41">
        <f>(AD66+AG66+AJ66)/T66</f>
        <v>0.36842105263157893</v>
      </c>
      <c r="DD66" s="42">
        <f t="shared" si="6"/>
        <v>0.53846153846153844</v>
      </c>
      <c r="DE66" s="668"/>
      <c r="DF66" s="549">
        <f t="shared" si="12"/>
        <v>-0.31578947368421051</v>
      </c>
      <c r="DG66" s="263"/>
      <c r="DH66" s="42" t="s">
        <v>192</v>
      </c>
      <c r="DI66" s="263"/>
      <c r="DJ66" s="173" t="s">
        <v>192</v>
      </c>
      <c r="DK66" s="189"/>
      <c r="DL66" s="94" t="s">
        <v>192</v>
      </c>
      <c r="DM66" s="189"/>
      <c r="DN66" s="173" t="s">
        <v>192</v>
      </c>
      <c r="DO66" s="189"/>
      <c r="DP66" s="94" t="s">
        <v>192</v>
      </c>
      <c r="DQ66" s="189"/>
      <c r="DR66" s="173" t="s">
        <v>192</v>
      </c>
      <c r="DS66" s="189"/>
      <c r="DT66" s="94" t="s">
        <v>192</v>
      </c>
      <c r="DU66" s="189"/>
      <c r="DV66" s="173" t="s">
        <v>192</v>
      </c>
    </row>
    <row r="67" spans="1:126" x14ac:dyDescent="0.25">
      <c r="A67" s="10">
        <v>73</v>
      </c>
      <c r="B67" s="35" t="s">
        <v>351</v>
      </c>
      <c r="C67" s="37"/>
      <c r="D67" s="37"/>
      <c r="E67" s="37"/>
      <c r="F67" s="37"/>
      <c r="G67" s="37"/>
      <c r="H67" s="37"/>
      <c r="I67" s="37">
        <v>11</v>
      </c>
      <c r="J67" s="38">
        <v>0</v>
      </c>
      <c r="K67" s="195"/>
      <c r="L67" s="37">
        <v>0</v>
      </c>
      <c r="M67" s="38">
        <v>11</v>
      </c>
      <c r="N67" s="195"/>
      <c r="O67" s="37"/>
      <c r="P67" s="37"/>
      <c r="Q67" s="37"/>
      <c r="R67" s="37"/>
      <c r="S67" s="37"/>
      <c r="T67" s="37">
        <v>24</v>
      </c>
      <c r="U67" s="38">
        <v>23</v>
      </c>
      <c r="V67" s="195"/>
      <c r="W67" s="37"/>
      <c r="X67" s="37"/>
      <c r="Y67" s="37"/>
      <c r="Z67" s="37"/>
      <c r="AA67" s="37"/>
      <c r="AB67" s="37"/>
      <c r="AC67" s="37"/>
      <c r="AD67" s="37">
        <v>3</v>
      </c>
      <c r="AE67" s="38">
        <v>1</v>
      </c>
      <c r="AF67" s="195"/>
      <c r="AG67" s="37">
        <v>0</v>
      </c>
      <c r="AH67" s="38">
        <v>0</v>
      </c>
      <c r="AI67" s="195"/>
      <c r="AJ67" s="37">
        <v>2</v>
      </c>
      <c r="AK67" s="38">
        <v>0</v>
      </c>
      <c r="AL67" s="248"/>
      <c r="AM67" s="39"/>
      <c r="AN67" s="39"/>
      <c r="AO67" s="39"/>
      <c r="AP67" s="39"/>
      <c r="AQ67" s="39"/>
      <c r="AR67" s="39"/>
      <c r="AS67" s="39"/>
      <c r="AT67" s="39">
        <v>38.229999999999997</v>
      </c>
      <c r="AU67" s="587">
        <v>40.36</v>
      </c>
      <c r="AV67" s="252"/>
      <c r="AW67" s="226"/>
      <c r="AX67" s="226"/>
      <c r="AY67" s="226"/>
      <c r="AZ67" s="226"/>
      <c r="BA67" s="226"/>
      <c r="BB67" s="226"/>
      <c r="BC67" s="226"/>
      <c r="BD67" s="226">
        <v>80371.199999999997</v>
      </c>
      <c r="BE67" s="567">
        <v>83990.42</v>
      </c>
      <c r="BF67" s="252"/>
      <c r="BG67" s="226"/>
      <c r="BH67" s="226"/>
      <c r="BI67" s="226"/>
      <c r="BJ67" s="226"/>
      <c r="BK67" s="226"/>
      <c r="BL67" s="226"/>
      <c r="BM67" s="226"/>
      <c r="BN67" s="226">
        <v>3161.88</v>
      </c>
      <c r="BO67" s="567">
        <v>1830.93</v>
      </c>
      <c r="BP67" s="252"/>
      <c r="BQ67" s="226">
        <v>5316.88</v>
      </c>
      <c r="BR67" s="567">
        <v>4069.1</v>
      </c>
      <c r="BS67" s="658">
        <f t="shared" si="8"/>
        <v>-0.23468274627224991</v>
      </c>
      <c r="BT67" s="263"/>
      <c r="BU67" s="41"/>
      <c r="BV67" s="41"/>
      <c r="BW67" s="41"/>
      <c r="BX67" s="41"/>
      <c r="BY67" s="41"/>
      <c r="BZ67" s="41"/>
      <c r="CA67" s="41"/>
      <c r="CB67" s="41">
        <v>3.9340957955088393E-2</v>
      </c>
      <c r="CC67" s="42">
        <f t="shared" si="0"/>
        <v>2.1799271869339384E-2</v>
      </c>
      <c r="CD67" s="195"/>
      <c r="CE67" s="43"/>
      <c r="CF67" s="43"/>
      <c r="CG67" s="43"/>
      <c r="CH67" s="43"/>
      <c r="CI67" s="43"/>
      <c r="CJ67" s="43"/>
      <c r="CK67" s="43"/>
      <c r="CL67" s="43"/>
      <c r="CM67" s="562">
        <f t="shared" si="1"/>
        <v>-1.7541686085749009</v>
      </c>
      <c r="CN67" s="263"/>
      <c r="CO67" s="41"/>
      <c r="CP67" s="41"/>
      <c r="CQ67" s="41"/>
      <c r="CR67" s="41"/>
      <c r="CS67" s="41"/>
      <c r="CT67" s="41">
        <v>0.125</v>
      </c>
      <c r="CU67" s="42">
        <f t="shared" si="3"/>
        <v>4.3478260869565216E-2</v>
      </c>
      <c r="CV67" s="263"/>
      <c r="CW67" s="41">
        <v>0</v>
      </c>
      <c r="CX67" s="42">
        <f t="shared" si="4"/>
        <v>0</v>
      </c>
      <c r="CY67" s="263"/>
      <c r="CZ67" s="41">
        <v>8.3333333333333329E-2</v>
      </c>
      <c r="DA67" s="42">
        <f t="shared" si="5"/>
        <v>0</v>
      </c>
      <c r="DB67" s="263"/>
      <c r="DC67" s="41">
        <v>0.20833333333333334</v>
      </c>
      <c r="DD67" s="42">
        <f t="shared" si="6"/>
        <v>4.3478260869565216E-2</v>
      </c>
      <c r="DE67" s="668">
        <f t="shared" si="11"/>
        <v>5.5715406748626801E-2</v>
      </c>
      <c r="DF67" s="549">
        <f t="shared" si="12"/>
        <v>-4.1666666666666664E-2</v>
      </c>
      <c r="DG67" s="263"/>
      <c r="DH67" s="42"/>
      <c r="DI67" s="263"/>
      <c r="DJ67" s="173"/>
      <c r="DK67" s="189"/>
      <c r="DL67" s="94"/>
      <c r="DM67" s="189"/>
      <c r="DN67" s="173"/>
      <c r="DO67" s="189"/>
      <c r="DP67" s="94" t="s">
        <v>192</v>
      </c>
      <c r="DQ67" s="189"/>
      <c r="DR67" s="173" t="s">
        <v>192</v>
      </c>
      <c r="DS67" s="189" t="s">
        <v>192</v>
      </c>
      <c r="DT67" s="94"/>
      <c r="DU67" s="189"/>
      <c r="DV67" s="173"/>
    </row>
    <row r="68" spans="1:126" x14ac:dyDescent="0.25">
      <c r="A68" s="10">
        <v>74</v>
      </c>
      <c r="B68" s="35" t="s">
        <v>33</v>
      </c>
      <c r="C68" s="37">
        <v>23</v>
      </c>
      <c r="D68" s="37">
        <v>25</v>
      </c>
      <c r="E68" s="37">
        <v>25</v>
      </c>
      <c r="F68" s="37"/>
      <c r="G68" s="37"/>
      <c r="H68" s="37"/>
      <c r="I68" s="37"/>
      <c r="J68" s="38"/>
      <c r="K68" s="195"/>
      <c r="L68" s="37">
        <v>0</v>
      </c>
      <c r="M68" s="38"/>
      <c r="N68" s="195"/>
      <c r="O68" s="37"/>
      <c r="P68" s="37"/>
      <c r="Q68" s="37"/>
      <c r="R68" s="37"/>
      <c r="S68" s="37"/>
      <c r="T68" s="37">
        <v>24</v>
      </c>
      <c r="U68" s="38"/>
      <c r="V68" s="195"/>
      <c r="W68" s="37"/>
      <c r="X68" s="37"/>
      <c r="Y68" s="37"/>
      <c r="Z68" s="37"/>
      <c r="AA68" s="37"/>
      <c r="AB68" s="37"/>
      <c r="AC68" s="37"/>
      <c r="AD68" s="37">
        <v>3</v>
      </c>
      <c r="AE68" s="38"/>
      <c r="AF68" s="195"/>
      <c r="AG68" s="37">
        <v>0</v>
      </c>
      <c r="AH68" s="38"/>
      <c r="AI68" s="195"/>
      <c r="AJ68" s="37">
        <v>2</v>
      </c>
      <c r="AK68" s="38"/>
      <c r="AL68" s="248"/>
      <c r="AM68" s="39"/>
      <c r="AN68" s="39"/>
      <c r="AO68" s="39"/>
      <c r="AP68" s="39"/>
      <c r="AQ68" s="39"/>
      <c r="AR68" s="39"/>
      <c r="AS68" s="39"/>
      <c r="AT68" s="39">
        <v>38.229999999999997</v>
      </c>
      <c r="AU68" s="587"/>
      <c r="AV68" s="252"/>
      <c r="AW68" s="226"/>
      <c r="AX68" s="226"/>
      <c r="AY68" s="226"/>
      <c r="AZ68" s="226"/>
      <c r="BA68" s="226"/>
      <c r="BB68" s="226"/>
      <c r="BC68" s="226"/>
      <c r="BD68" s="226">
        <v>80371.199999999997</v>
      </c>
      <c r="BE68" s="567"/>
      <c r="BF68" s="252"/>
      <c r="BG68" s="226"/>
      <c r="BH68" s="226"/>
      <c r="BI68" s="226"/>
      <c r="BJ68" s="226"/>
      <c r="BK68" s="226"/>
      <c r="BL68" s="226"/>
      <c r="BM68" s="226"/>
      <c r="BN68" s="226">
        <v>3161.88</v>
      </c>
      <c r="BO68" s="567"/>
      <c r="BP68" s="252"/>
      <c r="BQ68" s="226">
        <v>5316.88</v>
      </c>
      <c r="BR68" s="567"/>
      <c r="BS68" s="658"/>
      <c r="BT68" s="263"/>
      <c r="BU68" s="41"/>
      <c r="BV68" s="41">
        <v>0.2316376107459274</v>
      </c>
      <c r="BW68" s="41">
        <v>0.27558034910923157</v>
      </c>
      <c r="BX68" s="41">
        <v>0.36192081110817098</v>
      </c>
      <c r="BY68" s="41"/>
      <c r="BZ68" s="41"/>
      <c r="CA68" s="41"/>
      <c r="CB68" s="41"/>
      <c r="CC68" s="42"/>
      <c r="CD68" s="195" t="s">
        <v>107</v>
      </c>
      <c r="CE68" s="43"/>
      <c r="CF68" s="43"/>
      <c r="CG68" s="43">
        <v>4.3942738363304175</v>
      </c>
      <c r="CH68" s="43">
        <v>8.6340461998939411</v>
      </c>
      <c r="CI68" s="43"/>
      <c r="CJ68" s="43"/>
      <c r="CK68" s="43"/>
      <c r="CL68" s="43"/>
      <c r="CM68" s="562">
        <f t="shared" ref="CM68:CM101" si="87">(CC68-CB68)*100</f>
        <v>0</v>
      </c>
      <c r="CN68" s="263">
        <v>3.3333333333333333E-2</v>
      </c>
      <c r="CO68" s="41">
        <v>4.2857142857142858E-2</v>
      </c>
      <c r="CP68" s="41">
        <v>0.16304347826086957</v>
      </c>
      <c r="CQ68" s="41"/>
      <c r="CR68" s="41"/>
      <c r="CS68" s="41"/>
      <c r="CT68" s="41"/>
      <c r="CU68" s="42"/>
      <c r="CV68" s="263"/>
      <c r="CW68" s="41"/>
      <c r="CX68" s="42"/>
      <c r="CY68" s="263"/>
      <c r="CZ68" s="41"/>
      <c r="DA68" s="42"/>
      <c r="DB68" s="263"/>
      <c r="DC68" s="41"/>
      <c r="DD68" s="42"/>
      <c r="DE68" s="668"/>
      <c r="DF68" s="549"/>
      <c r="DG68" s="263"/>
      <c r="DH68" s="42"/>
      <c r="DI68" s="263"/>
      <c r="DJ68" s="173"/>
      <c r="DK68" s="189"/>
      <c r="DL68" s="94"/>
      <c r="DM68" s="189"/>
      <c r="DN68" s="173"/>
      <c r="DO68" s="189"/>
      <c r="DP68" s="94"/>
      <c r="DQ68" s="189"/>
      <c r="DR68" s="173"/>
      <c r="DS68" s="189"/>
      <c r="DT68" s="94" t="s">
        <v>192</v>
      </c>
      <c r="DU68" s="189"/>
      <c r="DV68" s="173" t="s">
        <v>192</v>
      </c>
    </row>
    <row r="69" spans="1:126" x14ac:dyDescent="0.25">
      <c r="A69" s="10">
        <v>74</v>
      </c>
      <c r="B69" s="35" t="s">
        <v>150</v>
      </c>
      <c r="C69" s="37"/>
      <c r="D69" s="37"/>
      <c r="E69" s="37"/>
      <c r="F69" s="37">
        <v>0</v>
      </c>
      <c r="G69" s="37">
        <v>24</v>
      </c>
      <c r="H69" s="37">
        <v>0</v>
      </c>
      <c r="I69" s="37">
        <v>0</v>
      </c>
      <c r="J69" s="38"/>
      <c r="K69" s="195">
        <v>24</v>
      </c>
      <c r="L69" s="37">
        <v>24</v>
      </c>
      <c r="M69" s="38"/>
      <c r="N69" s="195"/>
      <c r="O69" s="37"/>
      <c r="P69" s="37"/>
      <c r="Q69" s="37">
        <v>254</v>
      </c>
      <c r="R69" s="37">
        <v>252</v>
      </c>
      <c r="S69" s="37">
        <v>235</v>
      </c>
      <c r="T69" s="37">
        <v>217</v>
      </c>
      <c r="U69" s="38"/>
      <c r="V69" s="195"/>
      <c r="W69" s="37"/>
      <c r="X69" s="37"/>
      <c r="Y69" s="37"/>
      <c r="Z69" s="37"/>
      <c r="AA69" s="37">
        <v>9</v>
      </c>
      <c r="AB69" s="37">
        <v>35</v>
      </c>
      <c r="AC69" s="37">
        <v>32</v>
      </c>
      <c r="AD69" s="37">
        <v>12</v>
      </c>
      <c r="AE69" s="38"/>
      <c r="AF69" s="195">
        <v>0</v>
      </c>
      <c r="AG69" s="37">
        <v>42</v>
      </c>
      <c r="AH69" s="38"/>
      <c r="AI69" s="195">
        <v>29</v>
      </c>
      <c r="AJ69" s="37">
        <v>19</v>
      </c>
      <c r="AK69" s="38"/>
      <c r="AL69" s="248"/>
      <c r="AM69" s="39"/>
      <c r="AN69" s="39"/>
      <c r="AO69" s="39"/>
      <c r="AP69" s="39"/>
      <c r="AQ69" s="39">
        <v>67.17377817997621</v>
      </c>
      <c r="AR69" s="39">
        <v>67.17377817997621</v>
      </c>
      <c r="AS69" s="39">
        <v>41.960489695562345</v>
      </c>
      <c r="AT69" s="39">
        <v>41.96</v>
      </c>
      <c r="AU69" s="587"/>
      <c r="AV69" s="252"/>
      <c r="AW69" s="226"/>
      <c r="AX69" s="226"/>
      <c r="AY69" s="226"/>
      <c r="AZ69" s="226"/>
      <c r="BA69" s="226">
        <v>415256.17384078639</v>
      </c>
      <c r="BB69" s="226">
        <v>405329.5797974969</v>
      </c>
      <c r="BC69" s="226">
        <v>437862.29162042332</v>
      </c>
      <c r="BD69" s="226">
        <v>338674.62</v>
      </c>
      <c r="BE69" s="567"/>
      <c r="BF69" s="252"/>
      <c r="BG69" s="226"/>
      <c r="BH69" s="226"/>
      <c r="BI69" s="226"/>
      <c r="BJ69" s="226"/>
      <c r="BK69" s="226">
        <v>188896.17873546536</v>
      </c>
      <c r="BL69" s="226">
        <v>33027.785840718039</v>
      </c>
      <c r="BM69" s="226">
        <v>37432.171700787134</v>
      </c>
      <c r="BN69" s="226">
        <v>34583.769999999997</v>
      </c>
      <c r="BO69" s="567"/>
      <c r="BP69" s="252">
        <v>154191.08314693713</v>
      </c>
      <c r="BQ69" s="226">
        <v>158642.57</v>
      </c>
      <c r="BR69" s="567"/>
      <c r="BS69" s="658"/>
      <c r="BT69" s="263"/>
      <c r="BU69" s="41"/>
      <c r="BV69" s="41"/>
      <c r="BW69" s="41"/>
      <c r="BX69" s="41"/>
      <c r="BY69" s="41">
        <v>0.4548907171886869</v>
      </c>
      <c r="BZ69" s="41">
        <v>8.1483778847866853E-2</v>
      </c>
      <c r="CA69" s="41">
        <v>8.5488457026659331E-2</v>
      </c>
      <c r="CB69" s="41">
        <v>0.10211503300719728</v>
      </c>
      <c r="CC69" s="42"/>
      <c r="CD69" s="195"/>
      <c r="CE69" s="43"/>
      <c r="CF69" s="43"/>
      <c r="CG69" s="43"/>
      <c r="CH69" s="43"/>
      <c r="CI69" s="43"/>
      <c r="CJ69" s="43">
        <v>-37.340693834082003</v>
      </c>
      <c r="CK69" s="43">
        <v>0.40046781787924784</v>
      </c>
      <c r="CL69" s="43">
        <v>1.6626575980537948</v>
      </c>
      <c r="CM69" s="562">
        <f t="shared" si="87"/>
        <v>-10.211503300719729</v>
      </c>
      <c r="CN69" s="263"/>
      <c r="CO69" s="41"/>
      <c r="CP69" s="41"/>
      <c r="CQ69" s="41">
        <v>3.5433070866141732E-2</v>
      </c>
      <c r="CR69" s="41">
        <v>0.1388888888888889</v>
      </c>
      <c r="CS69" s="41">
        <v>0.13617021276595745</v>
      </c>
      <c r="CT69" s="41">
        <v>5.5299539170506916E-2</v>
      </c>
      <c r="CU69" s="42"/>
      <c r="CV69" s="263">
        <v>0</v>
      </c>
      <c r="CW69" s="41">
        <v>0.19354838709677419</v>
      </c>
      <c r="CX69" s="42"/>
      <c r="CY69" s="263">
        <v>0.12340425531914893</v>
      </c>
      <c r="CZ69" s="41">
        <v>8.755760368663594E-2</v>
      </c>
      <c r="DA69" s="42"/>
      <c r="DB69" s="263">
        <v>0.25957446808510637</v>
      </c>
      <c r="DC69" s="41">
        <v>0.33640552995391704</v>
      </c>
      <c r="DD69" s="42"/>
      <c r="DE69" s="668"/>
      <c r="DF69" s="549"/>
      <c r="DG69" s="263" t="s">
        <v>192</v>
      </c>
      <c r="DH69" s="42"/>
      <c r="DI69" s="263"/>
      <c r="DJ69" s="173" t="s">
        <v>192</v>
      </c>
      <c r="DK69" s="189"/>
      <c r="DL69" s="94" t="s">
        <v>192</v>
      </c>
      <c r="DM69" s="189" t="s">
        <v>192</v>
      </c>
      <c r="DN69" s="173"/>
      <c r="DO69" s="189" t="s">
        <v>192</v>
      </c>
      <c r="DP69" s="94"/>
      <c r="DQ69" s="189"/>
      <c r="DR69" s="173" t="s">
        <v>192</v>
      </c>
      <c r="DS69" s="189"/>
      <c r="DT69" s="94"/>
      <c r="DU69" s="189"/>
      <c r="DV69" s="173"/>
    </row>
    <row r="70" spans="1:126" x14ac:dyDescent="0.25">
      <c r="A70" s="10">
        <v>74</v>
      </c>
      <c r="B70" s="35" t="s">
        <v>151</v>
      </c>
      <c r="C70" s="37"/>
      <c r="D70" s="37"/>
      <c r="E70" s="37"/>
      <c r="F70" s="37">
        <v>0</v>
      </c>
      <c r="G70" s="37">
        <v>1</v>
      </c>
      <c r="H70" s="37">
        <v>25</v>
      </c>
      <c r="I70" s="37">
        <v>5</v>
      </c>
      <c r="J70" s="38">
        <v>5</v>
      </c>
      <c r="K70" s="195">
        <v>2</v>
      </c>
      <c r="L70" s="37">
        <v>21</v>
      </c>
      <c r="M70" s="38">
        <v>21</v>
      </c>
      <c r="N70" s="195"/>
      <c r="O70" s="37"/>
      <c r="P70" s="37"/>
      <c r="Q70" s="37">
        <v>148</v>
      </c>
      <c r="R70" s="37">
        <v>139</v>
      </c>
      <c r="S70" s="37">
        <v>115</v>
      </c>
      <c r="T70" s="37">
        <v>122</v>
      </c>
      <c r="U70" s="38">
        <v>119</v>
      </c>
      <c r="V70" s="195"/>
      <c r="W70" s="37"/>
      <c r="X70" s="37"/>
      <c r="Y70" s="37"/>
      <c r="Z70" s="37"/>
      <c r="AA70" s="37">
        <v>43</v>
      </c>
      <c r="AB70" s="37">
        <v>18</v>
      </c>
      <c r="AC70" s="37">
        <v>9</v>
      </c>
      <c r="AD70" s="37">
        <v>19</v>
      </c>
      <c r="AE70" s="38">
        <v>0</v>
      </c>
      <c r="AF70" s="195">
        <v>0</v>
      </c>
      <c r="AG70" s="37">
        <v>84</v>
      </c>
      <c r="AH70" s="38">
        <v>62</v>
      </c>
      <c r="AI70" s="195">
        <v>54</v>
      </c>
      <c r="AJ70" s="37">
        <v>23</v>
      </c>
      <c r="AK70" s="38">
        <v>7</v>
      </c>
      <c r="AL70" s="248"/>
      <c r="AM70" s="39"/>
      <c r="AN70" s="39"/>
      <c r="AO70" s="39"/>
      <c r="AP70" s="39"/>
      <c r="AQ70" s="39">
        <v>48.64798720553668</v>
      </c>
      <c r="AR70" s="39">
        <v>48.64798720553668</v>
      </c>
      <c r="AS70" s="39">
        <v>43.440276378620503</v>
      </c>
      <c r="AT70" s="39">
        <v>43.44</v>
      </c>
      <c r="AU70" s="587">
        <v>43.44</v>
      </c>
      <c r="AV70" s="252"/>
      <c r="AW70" s="226"/>
      <c r="AX70" s="226"/>
      <c r="AY70" s="226"/>
      <c r="AZ70" s="226"/>
      <c r="BA70" s="226">
        <v>264074.17999897554</v>
      </c>
      <c r="BB70" s="226">
        <v>197920.30210414281</v>
      </c>
      <c r="BC70" s="226">
        <v>214857.31441482971</v>
      </c>
      <c r="BD70" s="226">
        <v>153994</v>
      </c>
      <c r="BE70" s="567">
        <v>143965</v>
      </c>
      <c r="BF70" s="252"/>
      <c r="BG70" s="226"/>
      <c r="BH70" s="226"/>
      <c r="BI70" s="226"/>
      <c r="BJ70" s="226"/>
      <c r="BK70" s="226">
        <v>60200.411494527631</v>
      </c>
      <c r="BL70" s="226">
        <v>49993.696677878892</v>
      </c>
      <c r="BM70" s="226">
        <v>19158.783956835763</v>
      </c>
      <c r="BN70" s="226">
        <v>5955</v>
      </c>
      <c r="BO70" s="567">
        <v>1339</v>
      </c>
      <c r="BP70" s="252">
        <v>54172.742329298067</v>
      </c>
      <c r="BQ70" s="226">
        <v>45321</v>
      </c>
      <c r="BR70" s="567">
        <v>44408</v>
      </c>
      <c r="BS70" s="658">
        <f t="shared" ref="BS70:BS97" si="88">(BR70-BQ70)/BQ70</f>
        <v>-2.0145186558107722E-2</v>
      </c>
      <c r="BT70" s="263"/>
      <c r="BU70" s="41"/>
      <c r="BV70" s="41"/>
      <c r="BW70" s="41"/>
      <c r="BX70" s="41"/>
      <c r="BY70" s="41">
        <v>0.22796780622308918</v>
      </c>
      <c r="BZ70" s="41">
        <v>0.25259509078342518</v>
      </c>
      <c r="CA70" s="41">
        <v>8.9169800939825017E-2</v>
      </c>
      <c r="CB70" s="41">
        <v>3.8670337805369041E-2</v>
      </c>
      <c r="CC70" s="42">
        <f t="shared" ref="CC70:CC99" si="89">BO70/BE70</f>
        <v>9.3008717396589457E-3</v>
      </c>
      <c r="CD70" s="195"/>
      <c r="CE70" s="43"/>
      <c r="CF70" s="43"/>
      <c r="CG70" s="43"/>
      <c r="CH70" s="43"/>
      <c r="CI70" s="43"/>
      <c r="CJ70" s="43">
        <v>2.4627284560336</v>
      </c>
      <c r="CK70" s="43">
        <v>-16.342528984360015</v>
      </c>
      <c r="CL70" s="43">
        <v>-5.0499463134455977</v>
      </c>
      <c r="CM70" s="562">
        <f t="shared" si="87"/>
        <v>-2.9369466065710093</v>
      </c>
      <c r="CN70" s="263"/>
      <c r="CO70" s="41"/>
      <c r="CP70" s="41"/>
      <c r="CQ70" s="41">
        <v>0.29054054054054052</v>
      </c>
      <c r="CR70" s="41">
        <v>0.12949640287769784</v>
      </c>
      <c r="CS70" s="41">
        <v>7.8260869565217397E-2</v>
      </c>
      <c r="CT70" s="41">
        <v>0.15573770491803279</v>
      </c>
      <c r="CU70" s="42">
        <f t="shared" ref="CU70:CU99" si="90">AE70/U70</f>
        <v>0</v>
      </c>
      <c r="CV70" s="263">
        <v>0</v>
      </c>
      <c r="CW70" s="41">
        <v>0.68852459016393441</v>
      </c>
      <c r="CX70" s="42">
        <f t="shared" ref="CX70:CX99" si="91">AH70/U70</f>
        <v>0.52100840336134457</v>
      </c>
      <c r="CY70" s="263">
        <v>0.46956521739130436</v>
      </c>
      <c r="CZ70" s="41">
        <v>0.18852459016393441</v>
      </c>
      <c r="DA70" s="42">
        <f t="shared" ref="DA70:DA99" si="92">AK70/U70</f>
        <v>5.8823529411764705E-2</v>
      </c>
      <c r="DB70" s="263">
        <v>0.54782608695652169</v>
      </c>
      <c r="DC70" s="41">
        <v>1.0327868852459017</v>
      </c>
      <c r="DD70" s="42">
        <f t="shared" ref="DD70:DD101" si="93">(AE70+AH70+AK70)/U70</f>
        <v>0.57983193277310929</v>
      </c>
      <c r="DE70" s="668">
        <f t="shared" ref="DE70:DE97" si="94">(AU70-AT70)/AT70</f>
        <v>0</v>
      </c>
      <c r="DF70" s="549">
        <f t="shared" ref="DF70:DF100" si="95">(U70-T70)/T70</f>
        <v>-2.4590163934426229E-2</v>
      </c>
      <c r="DG70" s="263" t="s">
        <v>192</v>
      </c>
      <c r="DH70" s="42"/>
      <c r="DI70" s="263" t="s">
        <v>192</v>
      </c>
      <c r="DJ70" s="173"/>
      <c r="DK70" s="189"/>
      <c r="DL70" s="94" t="s">
        <v>192</v>
      </c>
      <c r="DM70" s="189"/>
      <c r="DN70" s="173" t="s">
        <v>192</v>
      </c>
      <c r="DO70" s="189"/>
      <c r="DP70" s="94" t="s">
        <v>192</v>
      </c>
      <c r="DQ70" s="189"/>
      <c r="DR70" s="173" t="s">
        <v>192</v>
      </c>
      <c r="DS70" s="189"/>
      <c r="DT70" s="94" t="s">
        <v>192</v>
      </c>
      <c r="DU70" s="189"/>
      <c r="DV70" s="173" t="s">
        <v>192</v>
      </c>
    </row>
    <row r="71" spans="1:126" x14ac:dyDescent="0.25">
      <c r="A71" s="10">
        <v>76</v>
      </c>
      <c r="B71" s="35" t="s">
        <v>124</v>
      </c>
      <c r="C71" s="37">
        <v>5</v>
      </c>
      <c r="D71" s="37">
        <v>5</v>
      </c>
      <c r="E71" s="37">
        <v>5</v>
      </c>
      <c r="F71" s="37"/>
      <c r="G71" s="37">
        <v>3</v>
      </c>
      <c r="H71" s="37">
        <v>0</v>
      </c>
      <c r="I71" s="37"/>
      <c r="J71" s="38"/>
      <c r="K71" s="195">
        <v>6</v>
      </c>
      <c r="L71" s="37"/>
      <c r="M71" s="38"/>
      <c r="N71" s="195">
        <v>32</v>
      </c>
      <c r="O71" s="37">
        <v>31</v>
      </c>
      <c r="P71" s="37">
        <v>30</v>
      </c>
      <c r="Q71" s="37"/>
      <c r="R71" s="37">
        <v>54</v>
      </c>
      <c r="S71" s="37">
        <v>132</v>
      </c>
      <c r="T71" s="37"/>
      <c r="U71" s="38"/>
      <c r="V71" s="195">
        <v>0</v>
      </c>
      <c r="W71" s="37">
        <v>0</v>
      </c>
      <c r="X71" s="37">
        <v>0</v>
      </c>
      <c r="Y71" s="37">
        <v>0</v>
      </c>
      <c r="Z71" s="37">
        <v>0</v>
      </c>
      <c r="AA71" s="37"/>
      <c r="AB71" s="37">
        <v>6</v>
      </c>
      <c r="AC71" s="37">
        <v>0</v>
      </c>
      <c r="AD71" s="37"/>
      <c r="AE71" s="38"/>
      <c r="AF71" s="195">
        <v>8</v>
      </c>
      <c r="AG71" s="37"/>
      <c r="AH71" s="38"/>
      <c r="AI71" s="195">
        <v>7</v>
      </c>
      <c r="AJ71" s="37"/>
      <c r="AK71" s="38"/>
      <c r="AL71" s="248" t="s">
        <v>282</v>
      </c>
      <c r="AM71" s="37" t="s">
        <v>282</v>
      </c>
      <c r="AN71" s="39" t="s">
        <v>270</v>
      </c>
      <c r="AO71" s="39" t="s">
        <v>270</v>
      </c>
      <c r="AP71" s="39" t="s">
        <v>290</v>
      </c>
      <c r="AQ71" s="39"/>
      <c r="AR71" s="39" t="s">
        <v>309</v>
      </c>
      <c r="AS71" s="39" t="s">
        <v>270</v>
      </c>
      <c r="AT71" s="39"/>
      <c r="AU71" s="587"/>
      <c r="AV71" s="252">
        <v>11744.383924963433</v>
      </c>
      <c r="AW71" s="226">
        <v>17253.743575733777</v>
      </c>
      <c r="AX71" s="226">
        <v>16350.219975981925</v>
      </c>
      <c r="AY71" s="226">
        <v>19126.242878526587</v>
      </c>
      <c r="AZ71" s="226">
        <v>17657.839169953502</v>
      </c>
      <c r="BA71" s="226"/>
      <c r="BB71" s="226">
        <v>22452.163049726525</v>
      </c>
      <c r="BC71" s="226">
        <v>7213.960079908481</v>
      </c>
      <c r="BD71" s="226"/>
      <c r="BE71" s="567"/>
      <c r="BF71" s="252">
        <v>2754.6798253851716</v>
      </c>
      <c r="BG71" s="226">
        <v>2721.9537737406163</v>
      </c>
      <c r="BH71" s="226">
        <v>581.95457054883013</v>
      </c>
      <c r="BI71" s="226">
        <v>640.29231478477641</v>
      </c>
      <c r="BJ71" s="226">
        <v>1176.7149873933558</v>
      </c>
      <c r="BK71" s="226"/>
      <c r="BL71" s="226">
        <v>2325.5132298620956</v>
      </c>
      <c r="BM71" s="226">
        <v>1830.7949300231644</v>
      </c>
      <c r="BN71" s="226"/>
      <c r="BO71" s="567"/>
      <c r="BP71" s="252">
        <v>7371.8134785800876</v>
      </c>
      <c r="BQ71" s="226"/>
      <c r="BR71" s="567"/>
      <c r="BS71" s="658"/>
      <c r="BT71" s="263">
        <v>0.23455294402713836</v>
      </c>
      <c r="BU71" s="41">
        <v>0.15776018472703282</v>
      </c>
      <c r="BV71" s="41">
        <v>3.5593072839613611E-2</v>
      </c>
      <c r="BW71" s="41">
        <v>3.3477161136735607E-2</v>
      </c>
      <c r="BX71" s="41">
        <v>6.6639806607574528E-2</v>
      </c>
      <c r="BY71" s="41"/>
      <c r="BZ71" s="41">
        <v>0.10357635585986096</v>
      </c>
      <c r="CA71" s="41">
        <v>0.25378500986193292</v>
      </c>
      <c r="CB71" s="41"/>
      <c r="CC71" s="42"/>
      <c r="CD71" s="195" t="s">
        <v>107</v>
      </c>
      <c r="CE71" s="43">
        <v>-7.6792759300105544</v>
      </c>
      <c r="CF71" s="43">
        <v>-12.216711188741922</v>
      </c>
      <c r="CG71" s="43">
        <v>-0.21159117028780039</v>
      </c>
      <c r="CH71" s="43">
        <v>3.3162645470838923</v>
      </c>
      <c r="CI71" s="43"/>
      <c r="CJ71" s="43"/>
      <c r="CK71" s="43">
        <v>15.020865400207196</v>
      </c>
      <c r="CL71" s="43"/>
      <c r="CM71" s="562">
        <f t="shared" si="87"/>
        <v>0</v>
      </c>
      <c r="CN71" s="263">
        <v>0</v>
      </c>
      <c r="CO71" s="41">
        <v>0</v>
      </c>
      <c r="CP71" s="41">
        <v>0</v>
      </c>
      <c r="CQ71" s="41"/>
      <c r="CR71" s="41">
        <v>0.1111111111111111</v>
      </c>
      <c r="CS71" s="41">
        <v>0</v>
      </c>
      <c r="CT71" s="41"/>
      <c r="CU71" s="42"/>
      <c r="CV71" s="263">
        <v>6.0606060606060608E-2</v>
      </c>
      <c r="CW71" s="41"/>
      <c r="CX71" s="42"/>
      <c r="CY71" s="263">
        <v>5.3030303030303032E-2</v>
      </c>
      <c r="CZ71" s="41"/>
      <c r="DA71" s="42"/>
      <c r="DB71" s="263">
        <v>0.11363636363636363</v>
      </c>
      <c r="DC71" s="41"/>
      <c r="DD71" s="42"/>
      <c r="DE71" s="668"/>
      <c r="DF71" s="549"/>
      <c r="DG71" s="263"/>
      <c r="DH71" s="42"/>
      <c r="DI71" s="263" t="s">
        <v>192</v>
      </c>
      <c r="DJ71" s="173"/>
      <c r="DK71" s="189"/>
      <c r="DL71" s="94" t="s">
        <v>192</v>
      </c>
      <c r="DM71" s="189"/>
      <c r="DN71" s="173" t="s">
        <v>192</v>
      </c>
      <c r="DO71" s="189"/>
      <c r="DP71" s="94"/>
      <c r="DQ71" s="189"/>
      <c r="DR71" s="173"/>
      <c r="DS71" s="189"/>
      <c r="DT71" s="94"/>
      <c r="DU71" s="189"/>
      <c r="DV71" s="173"/>
    </row>
    <row r="72" spans="1:126" x14ac:dyDescent="0.25">
      <c r="A72" s="10">
        <v>76</v>
      </c>
      <c r="B72" s="35" t="s">
        <v>125</v>
      </c>
      <c r="C72" s="37">
        <v>4</v>
      </c>
      <c r="D72" s="37">
        <v>4</v>
      </c>
      <c r="E72" s="37">
        <v>0</v>
      </c>
      <c r="F72" s="37"/>
      <c r="G72" s="37">
        <v>0</v>
      </c>
      <c r="H72" s="37">
        <v>0</v>
      </c>
      <c r="I72" s="37">
        <v>5</v>
      </c>
      <c r="J72" s="38">
        <v>5</v>
      </c>
      <c r="K72" s="195">
        <v>5</v>
      </c>
      <c r="L72" s="37">
        <v>0</v>
      </c>
      <c r="M72" s="38">
        <v>13</v>
      </c>
      <c r="N72" s="195">
        <v>24</v>
      </c>
      <c r="O72" s="37">
        <v>33</v>
      </c>
      <c r="P72" s="37">
        <v>12</v>
      </c>
      <c r="Q72" s="37"/>
      <c r="R72" s="37">
        <v>67</v>
      </c>
      <c r="S72" s="37">
        <v>65</v>
      </c>
      <c r="T72" s="37">
        <v>68</v>
      </c>
      <c r="U72" s="38">
        <v>303</v>
      </c>
      <c r="V72" s="195">
        <v>1</v>
      </c>
      <c r="W72" s="37">
        <v>1</v>
      </c>
      <c r="X72" s="37">
        <v>3</v>
      </c>
      <c r="Y72" s="37">
        <v>3</v>
      </c>
      <c r="Z72" s="37">
        <v>3</v>
      </c>
      <c r="AA72" s="37"/>
      <c r="AB72" s="37">
        <v>1</v>
      </c>
      <c r="AC72" s="37">
        <v>3</v>
      </c>
      <c r="AD72" s="37">
        <v>0</v>
      </c>
      <c r="AE72" s="38">
        <v>10</v>
      </c>
      <c r="AF72" s="195">
        <v>0</v>
      </c>
      <c r="AG72" s="37">
        <v>11</v>
      </c>
      <c r="AH72" s="38">
        <v>15</v>
      </c>
      <c r="AI72" s="195">
        <v>4</v>
      </c>
      <c r="AJ72" s="37">
        <v>2</v>
      </c>
      <c r="AK72" s="38">
        <v>14</v>
      </c>
      <c r="AL72" s="248" t="s">
        <v>263</v>
      </c>
      <c r="AM72" s="37" t="s">
        <v>283</v>
      </c>
      <c r="AN72" s="39" t="s">
        <v>286</v>
      </c>
      <c r="AO72" s="39" t="s">
        <v>286</v>
      </c>
      <c r="AP72" s="39" t="s">
        <v>286</v>
      </c>
      <c r="AQ72" s="39"/>
      <c r="AR72" s="39">
        <v>39.797724543400435</v>
      </c>
      <c r="AS72" s="39">
        <v>39.797724543400435</v>
      </c>
      <c r="AT72" s="39">
        <v>39.799999999999997</v>
      </c>
      <c r="AU72" s="587">
        <v>46.43</v>
      </c>
      <c r="AV72" s="252">
        <v>23410.509900342058</v>
      </c>
      <c r="AW72" s="226">
        <v>25597.463873284727</v>
      </c>
      <c r="AX72" s="226">
        <v>39049.293971007566</v>
      </c>
      <c r="AY72" s="226">
        <v>38971.036021422762</v>
      </c>
      <c r="AZ72" s="226"/>
      <c r="BA72" s="226"/>
      <c r="BB72" s="226">
        <v>41453.406639689019</v>
      </c>
      <c r="BC72" s="226">
        <v>47160.616615727857</v>
      </c>
      <c r="BD72" s="226">
        <v>29332.81</v>
      </c>
      <c r="BE72" s="567">
        <v>178120.95</v>
      </c>
      <c r="BF72" s="252">
        <v>1338.9223738054991</v>
      </c>
      <c r="BG72" s="226">
        <v>2931.1159299036431</v>
      </c>
      <c r="BH72" s="226">
        <v>2726.2223891725148</v>
      </c>
      <c r="BI72" s="226">
        <v>5857.9632443753881</v>
      </c>
      <c r="BJ72" s="226"/>
      <c r="BK72" s="226"/>
      <c r="BL72" s="226">
        <v>4630.0248717992499</v>
      </c>
      <c r="BM72" s="226">
        <v>5234.0624128491017</v>
      </c>
      <c r="BN72" s="226">
        <v>5951.97</v>
      </c>
      <c r="BO72" s="567">
        <v>7473.88</v>
      </c>
      <c r="BP72" s="252">
        <v>21466.995065480562</v>
      </c>
      <c r="BQ72" s="226">
        <v>25096.12</v>
      </c>
      <c r="BR72" s="567">
        <v>62641.43</v>
      </c>
      <c r="BS72" s="658">
        <f t="shared" si="88"/>
        <v>1.4960603471771732</v>
      </c>
      <c r="BT72" s="263">
        <v>5.7193217042484652E-2</v>
      </c>
      <c r="BU72" s="41">
        <v>0.11450806003335186</v>
      </c>
      <c r="BV72" s="41">
        <v>6.9814895787786033E-2</v>
      </c>
      <c r="BW72" s="41">
        <v>0.15031582021979625</v>
      </c>
      <c r="BX72" s="41"/>
      <c r="BY72" s="41"/>
      <c r="BZ72" s="41">
        <v>0.11169226481295493</v>
      </c>
      <c r="CA72" s="41">
        <v>0.11098375696605216</v>
      </c>
      <c r="CB72" s="41">
        <v>0.20291168831080281</v>
      </c>
      <c r="CC72" s="42">
        <f t="shared" si="89"/>
        <v>4.1959578589716703E-2</v>
      </c>
      <c r="CD72" s="195" t="s">
        <v>107</v>
      </c>
      <c r="CE72" s="43">
        <v>5.7314842990867207</v>
      </c>
      <c r="CF72" s="43">
        <v>-4.4693164245565828</v>
      </c>
      <c r="CG72" s="43">
        <v>8.0500924432010219</v>
      </c>
      <c r="CH72" s="43">
        <v>-15.031582021979625</v>
      </c>
      <c r="CI72" s="43"/>
      <c r="CJ72" s="43"/>
      <c r="CK72" s="43">
        <v>-7.0850784690276725E-2</v>
      </c>
      <c r="CL72" s="43">
        <v>9.1927931344750657</v>
      </c>
      <c r="CM72" s="562">
        <f t="shared" si="87"/>
        <v>-16.09521097210861</v>
      </c>
      <c r="CN72" s="263">
        <v>0.125</v>
      </c>
      <c r="CO72" s="41">
        <v>9.0909090909090912E-2</v>
      </c>
      <c r="CP72" s="41">
        <v>0.25</v>
      </c>
      <c r="CQ72" s="41"/>
      <c r="CR72" s="41">
        <v>1.4925373134328358E-2</v>
      </c>
      <c r="CS72" s="41">
        <v>4.6153846153846156E-2</v>
      </c>
      <c r="CT72" s="41">
        <v>0</v>
      </c>
      <c r="CU72" s="42">
        <f t="shared" si="90"/>
        <v>3.3003300330033E-2</v>
      </c>
      <c r="CV72" s="263">
        <v>0</v>
      </c>
      <c r="CW72" s="41">
        <v>0.16176470588235295</v>
      </c>
      <c r="CX72" s="42">
        <f t="shared" si="91"/>
        <v>4.9504950495049507E-2</v>
      </c>
      <c r="CY72" s="263">
        <v>6.1538461538461542E-2</v>
      </c>
      <c r="CZ72" s="41">
        <v>2.9411764705882353E-2</v>
      </c>
      <c r="DA72" s="42">
        <f t="shared" si="92"/>
        <v>4.6204620462046202E-2</v>
      </c>
      <c r="DB72" s="263">
        <v>0.1076923076923077</v>
      </c>
      <c r="DC72" s="41">
        <v>0.19117647058823528</v>
      </c>
      <c r="DD72" s="42">
        <f t="shared" si="93"/>
        <v>0.12871287128712872</v>
      </c>
      <c r="DE72" s="668">
        <f t="shared" si="94"/>
        <v>0.16658291457286439</v>
      </c>
      <c r="DF72" s="549">
        <f t="shared" si="95"/>
        <v>3.4558823529411766</v>
      </c>
      <c r="DG72" s="263"/>
      <c r="DH72" s="42"/>
      <c r="DI72" s="263"/>
      <c r="DJ72" s="173" t="s">
        <v>192</v>
      </c>
      <c r="DK72" s="189" t="s">
        <v>192</v>
      </c>
      <c r="DL72" s="94"/>
      <c r="DM72" s="189"/>
      <c r="DN72" s="173" t="s">
        <v>192</v>
      </c>
      <c r="DO72" s="189"/>
      <c r="DP72" s="94" t="s">
        <v>192</v>
      </c>
      <c r="DQ72" s="189"/>
      <c r="DR72" s="173" t="s">
        <v>192</v>
      </c>
      <c r="DS72" s="189" t="s">
        <v>192</v>
      </c>
      <c r="DT72" s="94"/>
      <c r="DU72" s="189"/>
      <c r="DV72" s="173" t="s">
        <v>192</v>
      </c>
    </row>
    <row r="73" spans="1:126" x14ac:dyDescent="0.25">
      <c r="A73" s="10">
        <v>76</v>
      </c>
      <c r="B73" s="35" t="s">
        <v>127</v>
      </c>
      <c r="C73" s="37">
        <v>12</v>
      </c>
      <c r="D73" s="37">
        <v>12</v>
      </c>
      <c r="E73" s="37">
        <v>12</v>
      </c>
      <c r="F73" s="37">
        <v>0</v>
      </c>
      <c r="G73" s="37">
        <v>0</v>
      </c>
      <c r="H73" s="37">
        <v>0</v>
      </c>
      <c r="I73" s="37">
        <v>0</v>
      </c>
      <c r="J73" s="38">
        <v>5</v>
      </c>
      <c r="K73" s="195">
        <v>12</v>
      </c>
      <c r="L73" s="37">
        <v>13</v>
      </c>
      <c r="M73" s="38">
        <v>13</v>
      </c>
      <c r="N73" s="195">
        <v>115</v>
      </c>
      <c r="O73" s="37">
        <v>117</v>
      </c>
      <c r="P73" s="37">
        <v>126</v>
      </c>
      <c r="Q73" s="37">
        <v>279</v>
      </c>
      <c r="R73" s="37">
        <v>198</v>
      </c>
      <c r="S73" s="37">
        <v>198</v>
      </c>
      <c r="T73" s="37">
        <v>205</v>
      </c>
      <c r="U73" s="38">
        <v>303</v>
      </c>
      <c r="V73" s="195">
        <v>4</v>
      </c>
      <c r="W73" s="37">
        <v>1</v>
      </c>
      <c r="X73" s="37">
        <v>0</v>
      </c>
      <c r="Y73" s="37">
        <v>4</v>
      </c>
      <c r="Z73" s="37">
        <v>1</v>
      </c>
      <c r="AA73" s="37">
        <v>5</v>
      </c>
      <c r="AB73" s="37">
        <v>4</v>
      </c>
      <c r="AC73" s="37">
        <v>0</v>
      </c>
      <c r="AD73" s="37">
        <v>0</v>
      </c>
      <c r="AE73" s="38">
        <v>10</v>
      </c>
      <c r="AF73" s="195">
        <v>0</v>
      </c>
      <c r="AG73" s="37">
        <v>26</v>
      </c>
      <c r="AH73" s="38">
        <v>15</v>
      </c>
      <c r="AI73" s="195">
        <v>3</v>
      </c>
      <c r="AJ73" s="37">
        <v>2</v>
      </c>
      <c r="AK73" s="38">
        <v>14</v>
      </c>
      <c r="AL73" s="248">
        <v>20.745470999026757</v>
      </c>
      <c r="AM73" s="39">
        <v>24.501852579097442</v>
      </c>
      <c r="AN73" s="39">
        <v>34.134694737081745</v>
      </c>
      <c r="AO73" s="39">
        <v>34.134694737081745</v>
      </c>
      <c r="AP73" s="39">
        <v>34.134694737081745</v>
      </c>
      <c r="AQ73" s="39">
        <v>43.781765613172375</v>
      </c>
      <c r="AR73" s="39">
        <v>46.442535899055784</v>
      </c>
      <c r="AS73" s="39">
        <v>46.42830718094946</v>
      </c>
      <c r="AT73" s="39">
        <v>46.43</v>
      </c>
      <c r="AU73" s="587">
        <v>46.43</v>
      </c>
      <c r="AV73" s="252">
        <v>83339.024820575869</v>
      </c>
      <c r="AW73" s="226">
        <v>87304.56855680958</v>
      </c>
      <c r="AX73" s="226">
        <v>94608.169560787937</v>
      </c>
      <c r="AY73" s="226">
        <v>152231.63214779654</v>
      </c>
      <c r="AZ73" s="226">
        <v>145346.35545614426</v>
      </c>
      <c r="BA73" s="226">
        <v>136051.85798601032</v>
      </c>
      <c r="BB73" s="226">
        <v>127039.45908105247</v>
      </c>
      <c r="BC73" s="226">
        <v>190448.57456702008</v>
      </c>
      <c r="BD73" s="226">
        <v>112870.49</v>
      </c>
      <c r="BE73" s="567">
        <v>178120.95</v>
      </c>
      <c r="BF73" s="252">
        <v>11166.6979698465</v>
      </c>
      <c r="BG73" s="226">
        <v>10190.607907752375</v>
      </c>
      <c r="BH73" s="226">
        <v>12147.056647372525</v>
      </c>
      <c r="BI73" s="226">
        <v>19456.349138593407</v>
      </c>
      <c r="BJ73" s="226">
        <v>21954.912038064667</v>
      </c>
      <c r="BK73" s="226">
        <v>25025.11368745767</v>
      </c>
      <c r="BL73" s="226">
        <v>17791.631806307309</v>
      </c>
      <c r="BM73" s="226">
        <v>11735.590577173722</v>
      </c>
      <c r="BN73" s="226">
        <v>4103.54</v>
      </c>
      <c r="BO73" s="567">
        <v>7473.88</v>
      </c>
      <c r="BP73" s="252">
        <v>28410.666416241231</v>
      </c>
      <c r="BQ73" s="226">
        <v>24682.18</v>
      </c>
      <c r="BR73" s="567">
        <v>62641.43</v>
      </c>
      <c r="BS73" s="658">
        <f t="shared" si="88"/>
        <v>1.5379212857211153</v>
      </c>
      <c r="BT73" s="263">
        <v>0.13399122432603164</v>
      </c>
      <c r="BU73" s="41">
        <v>0.11672479546269436</v>
      </c>
      <c r="BV73" s="41">
        <v>0.12839331638868418</v>
      </c>
      <c r="BW73" s="41">
        <v>0.12780753161539973</v>
      </c>
      <c r="BX73" s="41">
        <v>0.15105237395986293</v>
      </c>
      <c r="BY73" s="41">
        <v>0.18393805169519187</v>
      </c>
      <c r="BZ73" s="41">
        <v>0.14004807588920909</v>
      </c>
      <c r="CA73" s="41">
        <v>6.1620784528601924E-2</v>
      </c>
      <c r="CB73" s="41">
        <v>3.6356181318961227E-2</v>
      </c>
      <c r="CC73" s="42">
        <f t="shared" si="89"/>
        <v>4.1959578589716703E-2</v>
      </c>
      <c r="CD73" s="195" t="s">
        <v>107</v>
      </c>
      <c r="CE73" s="43">
        <v>-1.7266428863337278</v>
      </c>
      <c r="CF73" s="43">
        <v>1.1668520925989814</v>
      </c>
      <c r="CG73" s="43">
        <v>-5.8578477328444234E-2</v>
      </c>
      <c r="CH73" s="43">
        <v>2.3244842344463197</v>
      </c>
      <c r="CI73" s="43">
        <v>3.2885677735328938</v>
      </c>
      <c r="CJ73" s="43">
        <v>-4.3889975805982777</v>
      </c>
      <c r="CK73" s="43">
        <v>-7.8427291360607168</v>
      </c>
      <c r="CL73" s="43">
        <v>-2.5264603209640697</v>
      </c>
      <c r="CM73" s="562">
        <f t="shared" si="87"/>
        <v>0.56033972707554769</v>
      </c>
      <c r="CN73" s="263">
        <v>0</v>
      </c>
      <c r="CO73" s="41">
        <v>3.4188034188034191E-2</v>
      </c>
      <c r="CP73" s="41">
        <v>7.9365079365079361E-3</v>
      </c>
      <c r="CQ73" s="41">
        <v>1.7921146953405017E-2</v>
      </c>
      <c r="CR73" s="41">
        <v>2.0202020202020204E-2</v>
      </c>
      <c r="CS73" s="41">
        <v>0</v>
      </c>
      <c r="CT73" s="41">
        <v>0</v>
      </c>
      <c r="CU73" s="42">
        <f t="shared" si="90"/>
        <v>3.3003300330033E-2</v>
      </c>
      <c r="CV73" s="263">
        <v>0</v>
      </c>
      <c r="CW73" s="41">
        <v>0.12682926829268293</v>
      </c>
      <c r="CX73" s="42">
        <f t="shared" si="91"/>
        <v>4.9504950495049507E-2</v>
      </c>
      <c r="CY73" s="263">
        <v>1.5151515151515152E-2</v>
      </c>
      <c r="CZ73" s="41">
        <v>9.7560975609756097E-3</v>
      </c>
      <c r="DA73" s="42">
        <f t="shared" si="92"/>
        <v>4.6204620462046202E-2</v>
      </c>
      <c r="DB73" s="263">
        <v>1.5151515151515152E-2</v>
      </c>
      <c r="DC73" s="41">
        <v>0.13658536585365855</v>
      </c>
      <c r="DD73" s="42">
        <f t="shared" si="93"/>
        <v>0.12871287128712872</v>
      </c>
      <c r="DE73" s="668">
        <f t="shared" si="94"/>
        <v>0</v>
      </c>
      <c r="DF73" s="549">
        <f t="shared" si="95"/>
        <v>0.47804878048780486</v>
      </c>
      <c r="DG73" s="263" t="s">
        <v>192</v>
      </c>
      <c r="DH73" s="42"/>
      <c r="DI73" s="263"/>
      <c r="DJ73" s="173" t="s">
        <v>192</v>
      </c>
      <c r="DK73" s="189" t="s">
        <v>192</v>
      </c>
      <c r="DL73" s="94"/>
      <c r="DM73" s="189"/>
      <c r="DN73" s="173" t="s">
        <v>192</v>
      </c>
      <c r="DO73" s="189"/>
      <c r="DP73" s="94" t="s">
        <v>192</v>
      </c>
      <c r="DQ73" s="189"/>
      <c r="DR73" s="173" t="s">
        <v>192</v>
      </c>
      <c r="DS73" s="189" t="s">
        <v>192</v>
      </c>
      <c r="DT73" s="94"/>
      <c r="DU73" s="189"/>
      <c r="DV73" s="173"/>
    </row>
    <row r="74" spans="1:126" x14ac:dyDescent="0.25">
      <c r="A74" s="10">
        <v>76</v>
      </c>
      <c r="B74" s="35" t="s">
        <v>350</v>
      </c>
      <c r="C74" s="37"/>
      <c r="D74" s="37"/>
      <c r="E74" s="37"/>
      <c r="F74" s="37">
        <v>21</v>
      </c>
      <c r="G74" s="37">
        <v>21</v>
      </c>
      <c r="H74" s="37">
        <v>0</v>
      </c>
      <c r="I74" s="37">
        <v>0</v>
      </c>
      <c r="J74" s="38">
        <v>0</v>
      </c>
      <c r="K74" s="195">
        <v>21</v>
      </c>
      <c r="L74" s="37">
        <v>21</v>
      </c>
      <c r="M74" s="38">
        <v>21</v>
      </c>
      <c r="N74" s="195"/>
      <c r="O74" s="37"/>
      <c r="P74" s="37"/>
      <c r="Q74" s="37">
        <v>35</v>
      </c>
      <c r="R74" s="37">
        <v>28</v>
      </c>
      <c r="S74" s="37">
        <v>47</v>
      </c>
      <c r="T74" s="37">
        <v>52</v>
      </c>
      <c r="U74" s="38">
        <v>47</v>
      </c>
      <c r="V74" s="195"/>
      <c r="W74" s="37"/>
      <c r="X74" s="37"/>
      <c r="Y74" s="37"/>
      <c r="Z74" s="37"/>
      <c r="AA74" s="37">
        <v>6</v>
      </c>
      <c r="AB74" s="37">
        <v>5</v>
      </c>
      <c r="AC74" s="37">
        <v>2</v>
      </c>
      <c r="AD74" s="37">
        <v>0</v>
      </c>
      <c r="AE74" s="38">
        <v>0</v>
      </c>
      <c r="AF74" s="195">
        <v>5</v>
      </c>
      <c r="AG74" s="37">
        <v>7</v>
      </c>
      <c r="AH74" s="38">
        <v>10</v>
      </c>
      <c r="AI74" s="195">
        <v>12</v>
      </c>
      <c r="AJ74" s="37">
        <v>15</v>
      </c>
      <c r="AK74" s="38">
        <v>15</v>
      </c>
      <c r="AL74" s="248"/>
      <c r="AM74" s="39"/>
      <c r="AN74" s="39"/>
      <c r="AO74" s="39"/>
      <c r="AP74" s="39"/>
      <c r="AQ74" s="39">
        <v>31.587754196048969</v>
      </c>
      <c r="AR74" s="39">
        <v>31.630440350367955</v>
      </c>
      <c r="AS74" s="39">
        <v>31.587754196048969</v>
      </c>
      <c r="AT74" s="39">
        <v>31.59</v>
      </c>
      <c r="AU74" s="587">
        <v>31.59</v>
      </c>
      <c r="AV74" s="252"/>
      <c r="AW74" s="226"/>
      <c r="AX74" s="226"/>
      <c r="AY74" s="226"/>
      <c r="AZ74" s="226"/>
      <c r="BA74" s="226">
        <v>106920.27933819387</v>
      </c>
      <c r="BB74" s="226">
        <v>103684.66884081479</v>
      </c>
      <c r="BC74" s="226">
        <v>115981.12702830377</v>
      </c>
      <c r="BD74" s="226">
        <v>113345</v>
      </c>
      <c r="BE74" s="567">
        <v>113005</v>
      </c>
      <c r="BF74" s="252"/>
      <c r="BG74" s="226"/>
      <c r="BH74" s="226"/>
      <c r="BI74" s="226"/>
      <c r="BJ74" s="226"/>
      <c r="BK74" s="226">
        <v>5540.6628306042658</v>
      </c>
      <c r="BL74" s="226">
        <v>6412.8832505221944</v>
      </c>
      <c r="BM74" s="226">
        <v>616.10349400401822</v>
      </c>
      <c r="BN74" s="226">
        <v>697</v>
      </c>
      <c r="BO74" s="567">
        <v>701</v>
      </c>
      <c r="BP74" s="252">
        <v>6357.3912499075132</v>
      </c>
      <c r="BQ74" s="226">
        <v>5655</v>
      </c>
      <c r="BR74" s="567">
        <v>6823</v>
      </c>
      <c r="BS74" s="658">
        <f t="shared" si="88"/>
        <v>0.20654288240495136</v>
      </c>
      <c r="BT74" s="263"/>
      <c r="BU74" s="41"/>
      <c r="BV74" s="41"/>
      <c r="BW74" s="41"/>
      <c r="BX74" s="41"/>
      <c r="BY74" s="41">
        <v>5.1820504631108273E-2</v>
      </c>
      <c r="BZ74" s="41">
        <v>6.1849869630849465E-2</v>
      </c>
      <c r="CA74" s="41">
        <v>5.3121012857002652E-3</v>
      </c>
      <c r="CB74" s="41">
        <v>6.1493669769288458E-3</v>
      </c>
      <c r="CC74" s="42">
        <f t="shared" si="89"/>
        <v>6.2032653422414942E-3</v>
      </c>
      <c r="CD74" s="195" t="s">
        <v>107</v>
      </c>
      <c r="CE74" s="43"/>
      <c r="CF74" s="43"/>
      <c r="CG74" s="43"/>
      <c r="CH74" s="43"/>
      <c r="CI74" s="43"/>
      <c r="CJ74" s="43">
        <v>1.002936499974119</v>
      </c>
      <c r="CK74" s="43">
        <v>-5.65377683451492</v>
      </c>
      <c r="CL74" s="43">
        <v>8.3726569122858072E-2</v>
      </c>
      <c r="CM74" s="562">
        <f t="shared" si="87"/>
        <v>5.3898365312648328E-3</v>
      </c>
      <c r="CN74" s="263"/>
      <c r="CO74" s="41"/>
      <c r="CP74" s="41"/>
      <c r="CQ74" s="41">
        <v>0.17142857142857143</v>
      </c>
      <c r="CR74" s="41">
        <v>0.17857142857142858</v>
      </c>
      <c r="CS74" s="41">
        <v>4.2553191489361701E-2</v>
      </c>
      <c r="CT74" s="41">
        <v>0</v>
      </c>
      <c r="CU74" s="42">
        <f t="shared" si="90"/>
        <v>0</v>
      </c>
      <c r="CV74" s="263">
        <v>0.10638297872340426</v>
      </c>
      <c r="CW74" s="41">
        <v>0.13461538461538461</v>
      </c>
      <c r="CX74" s="42">
        <f t="shared" si="91"/>
        <v>0.21276595744680851</v>
      </c>
      <c r="CY74" s="263">
        <v>0.25531914893617019</v>
      </c>
      <c r="CZ74" s="41">
        <v>0.28846153846153844</v>
      </c>
      <c r="DA74" s="42">
        <f t="shared" si="92"/>
        <v>0.31914893617021278</v>
      </c>
      <c r="DB74" s="263">
        <v>0.40425531914893614</v>
      </c>
      <c r="DC74" s="41">
        <v>0.42307692307692307</v>
      </c>
      <c r="DD74" s="42">
        <f t="shared" si="93"/>
        <v>0.53191489361702127</v>
      </c>
      <c r="DE74" s="668">
        <f t="shared" si="94"/>
        <v>0</v>
      </c>
      <c r="DF74" s="549">
        <f t="shared" si="95"/>
        <v>-9.6153846153846159E-2</v>
      </c>
      <c r="DG74" s="263"/>
      <c r="DH74" s="42"/>
      <c r="DI74" s="263"/>
      <c r="DJ74" s="173" t="s">
        <v>192</v>
      </c>
      <c r="DK74" s="189" t="s">
        <v>192</v>
      </c>
      <c r="DL74" s="94"/>
      <c r="DM74" s="189" t="s">
        <v>192</v>
      </c>
      <c r="DN74" s="173"/>
      <c r="DO74" s="189" t="s">
        <v>192</v>
      </c>
      <c r="DP74" s="94"/>
      <c r="DQ74" s="189" t="s">
        <v>192</v>
      </c>
      <c r="DR74" s="173"/>
      <c r="DS74" s="189"/>
      <c r="DT74" s="94" t="s">
        <v>192</v>
      </c>
      <c r="DU74" s="189"/>
      <c r="DV74" s="173" t="s">
        <v>192</v>
      </c>
    </row>
    <row r="75" spans="1:126" x14ac:dyDescent="0.25">
      <c r="A75" s="10">
        <v>78</v>
      </c>
      <c r="B75" s="35" t="s">
        <v>36</v>
      </c>
      <c r="C75" s="37"/>
      <c r="D75" s="37"/>
      <c r="E75" s="37"/>
      <c r="F75" s="37">
        <v>0</v>
      </c>
      <c r="G75" s="37"/>
      <c r="H75" s="37"/>
      <c r="I75" s="37">
        <v>0</v>
      </c>
      <c r="J75" s="38">
        <v>26</v>
      </c>
      <c r="K75" s="195"/>
      <c r="L75" s="37">
        <v>18</v>
      </c>
      <c r="M75" s="38">
        <v>1</v>
      </c>
      <c r="N75" s="195"/>
      <c r="O75" s="37"/>
      <c r="P75" s="37"/>
      <c r="Q75" s="37">
        <v>122</v>
      </c>
      <c r="R75" s="37"/>
      <c r="S75" s="37"/>
      <c r="T75" s="37">
        <v>49</v>
      </c>
      <c r="U75" s="38">
        <v>37</v>
      </c>
      <c r="V75" s="195"/>
      <c r="W75" s="37"/>
      <c r="X75" s="37"/>
      <c r="Y75" s="37"/>
      <c r="Z75" s="37"/>
      <c r="AA75" s="37">
        <v>62</v>
      </c>
      <c r="AB75" s="37"/>
      <c r="AC75" s="37"/>
      <c r="AD75" s="37">
        <v>24</v>
      </c>
      <c r="AE75" s="38">
        <v>14</v>
      </c>
      <c r="AF75" s="195"/>
      <c r="AG75" s="37">
        <v>67</v>
      </c>
      <c r="AH75" s="38">
        <v>6</v>
      </c>
      <c r="AI75" s="195"/>
      <c r="AJ75" s="37">
        <v>35</v>
      </c>
      <c r="AK75" s="38">
        <v>12</v>
      </c>
      <c r="AL75" s="248"/>
      <c r="AM75" s="39"/>
      <c r="AN75" s="39"/>
      <c r="AO75" s="39"/>
      <c r="AP75" s="39"/>
      <c r="AQ75" s="39">
        <v>45.176179987592562</v>
      </c>
      <c r="AR75" s="39"/>
      <c r="AS75" s="39"/>
      <c r="AT75" s="39">
        <v>48.18</v>
      </c>
      <c r="AU75" s="587">
        <v>48.39</v>
      </c>
      <c r="AV75" s="252"/>
      <c r="AW75" s="226"/>
      <c r="AX75" s="226"/>
      <c r="AY75" s="226"/>
      <c r="AZ75" s="226"/>
      <c r="BA75" s="226">
        <v>181894.92376252837</v>
      </c>
      <c r="BB75" s="226"/>
      <c r="BC75" s="226"/>
      <c r="BD75" s="226">
        <v>137946</v>
      </c>
      <c r="BE75" s="567">
        <v>171086.92</v>
      </c>
      <c r="BF75" s="252"/>
      <c r="BG75" s="226"/>
      <c r="BH75" s="226"/>
      <c r="BI75" s="226"/>
      <c r="BJ75" s="226"/>
      <c r="BK75" s="226">
        <v>29251.44136914417</v>
      </c>
      <c r="BL75" s="226"/>
      <c r="BM75" s="226"/>
      <c r="BN75" s="226">
        <v>12044</v>
      </c>
      <c r="BO75" s="567">
        <v>1720.81</v>
      </c>
      <c r="BP75" s="252"/>
      <c r="BQ75" s="226">
        <v>23009</v>
      </c>
      <c r="BR75" s="567">
        <v>18557.849999999999</v>
      </c>
      <c r="BS75" s="658">
        <f t="shared" si="88"/>
        <v>-0.19345256204094055</v>
      </c>
      <c r="BT75" s="263"/>
      <c r="BU75" s="41"/>
      <c r="BV75" s="41"/>
      <c r="BW75" s="41"/>
      <c r="BX75" s="41"/>
      <c r="BY75" s="41">
        <f t="shared" ref="BY75" si="96">BK75/BA75</f>
        <v>0.16081505060214424</v>
      </c>
      <c r="BZ75" s="41"/>
      <c r="CA75" s="41"/>
      <c r="CB75" s="41">
        <f t="shared" ref="CB75" si="97">BN75/BD75</f>
        <v>8.730952691632958E-2</v>
      </c>
      <c r="CC75" s="42">
        <f t="shared" si="89"/>
        <v>1.0058103798934482E-2</v>
      </c>
      <c r="CD75" s="195" t="s">
        <v>107</v>
      </c>
      <c r="CE75" s="43"/>
      <c r="CF75" s="43"/>
      <c r="CG75" s="43"/>
      <c r="CH75" s="43"/>
      <c r="CI75" s="43"/>
      <c r="CJ75" s="43"/>
      <c r="CK75" s="43"/>
      <c r="CL75" s="43"/>
      <c r="CM75" s="562">
        <f t="shared" si="87"/>
        <v>-7.7251423117395097</v>
      </c>
      <c r="CN75" s="263"/>
      <c r="CO75" s="41"/>
      <c r="CP75" s="41"/>
      <c r="CQ75" s="41">
        <f>AA75/Q75</f>
        <v>0.50819672131147542</v>
      </c>
      <c r="CR75" s="41"/>
      <c r="CS75" s="41"/>
      <c r="CT75" s="41">
        <f t="shared" ref="CT75" si="98">AD75/T75</f>
        <v>0.48979591836734693</v>
      </c>
      <c r="CU75" s="42">
        <f t="shared" si="90"/>
        <v>0.3783783783783784</v>
      </c>
      <c r="CV75" s="263"/>
      <c r="CW75" s="41">
        <f t="shared" ref="CW75" si="99">AG75/T75</f>
        <v>1.3673469387755102</v>
      </c>
      <c r="CX75" s="42">
        <f t="shared" si="91"/>
        <v>0.16216216216216217</v>
      </c>
      <c r="CY75" s="263"/>
      <c r="CZ75" s="41">
        <f t="shared" ref="CZ75" si="100">AJ75/T75</f>
        <v>0.7142857142857143</v>
      </c>
      <c r="DA75" s="42">
        <f t="shared" si="92"/>
        <v>0.32432432432432434</v>
      </c>
      <c r="DB75" s="263"/>
      <c r="DC75" s="41">
        <f t="shared" ref="DC75" si="101">(AD75+AG75+AJ75)/T75</f>
        <v>2.5714285714285716</v>
      </c>
      <c r="DD75" s="42">
        <f t="shared" si="93"/>
        <v>0.86486486486486491</v>
      </c>
      <c r="DE75" s="668">
        <f t="shared" si="94"/>
        <v>4.3586550435865679E-3</v>
      </c>
      <c r="DF75" s="549">
        <f t="shared" si="95"/>
        <v>-0.24489795918367346</v>
      </c>
      <c r="DG75" s="263" t="s">
        <v>192</v>
      </c>
      <c r="DH75" s="42"/>
      <c r="DI75" s="263"/>
      <c r="DJ75" s="173"/>
      <c r="DK75" s="189"/>
      <c r="DL75" s="94"/>
      <c r="DM75" s="189"/>
      <c r="DN75" s="173"/>
      <c r="DO75" s="189"/>
      <c r="DP75" s="94" t="s">
        <v>192</v>
      </c>
      <c r="DQ75" s="189"/>
      <c r="DR75" s="173" t="s">
        <v>192</v>
      </c>
      <c r="DS75" s="189"/>
      <c r="DT75" s="94" t="s">
        <v>192</v>
      </c>
      <c r="DU75" s="189"/>
      <c r="DV75" s="173" t="s">
        <v>192</v>
      </c>
    </row>
    <row r="76" spans="1:126" x14ac:dyDescent="0.25">
      <c r="A76" s="10">
        <v>79</v>
      </c>
      <c r="B76" s="35" t="s">
        <v>64</v>
      </c>
      <c r="C76" s="37">
        <v>0</v>
      </c>
      <c r="D76" s="37">
        <v>0</v>
      </c>
      <c r="E76" s="37">
        <v>0</v>
      </c>
      <c r="F76" s="37">
        <v>0</v>
      </c>
      <c r="G76" s="37">
        <v>1</v>
      </c>
      <c r="H76" s="37"/>
      <c r="I76" s="37">
        <v>0</v>
      </c>
      <c r="J76" s="38"/>
      <c r="K76" s="195"/>
      <c r="L76" s="37">
        <v>11</v>
      </c>
      <c r="M76" s="38"/>
      <c r="N76" s="195">
        <v>37</v>
      </c>
      <c r="O76" s="37">
        <v>49</v>
      </c>
      <c r="P76" s="37">
        <v>68</v>
      </c>
      <c r="Q76" s="37">
        <v>73</v>
      </c>
      <c r="R76" s="37">
        <v>53</v>
      </c>
      <c r="S76" s="37"/>
      <c r="T76" s="37">
        <v>45</v>
      </c>
      <c r="U76" s="38"/>
      <c r="V76" s="195">
        <v>8</v>
      </c>
      <c r="W76" s="37">
        <v>7</v>
      </c>
      <c r="X76" s="37">
        <v>8</v>
      </c>
      <c r="Y76" s="37">
        <v>9</v>
      </c>
      <c r="Z76" s="37">
        <v>7</v>
      </c>
      <c r="AA76" s="37">
        <v>1</v>
      </c>
      <c r="AB76" s="37">
        <v>5</v>
      </c>
      <c r="AC76" s="37"/>
      <c r="AD76" s="37">
        <v>2</v>
      </c>
      <c r="AE76" s="38"/>
      <c r="AF76" s="195"/>
      <c r="AG76" s="37">
        <v>7</v>
      </c>
      <c r="AH76" s="38"/>
      <c r="AI76" s="195"/>
      <c r="AJ76" s="37">
        <v>8</v>
      </c>
      <c r="AK76" s="38"/>
      <c r="AL76" s="248">
        <v>29.268473144717447</v>
      </c>
      <c r="AM76" s="39">
        <v>38.104507088747361</v>
      </c>
      <c r="AN76" s="39">
        <v>44.792004598721697</v>
      </c>
      <c r="AO76" s="39"/>
      <c r="AP76" s="39"/>
      <c r="AQ76" s="39">
        <v>80.762203971519796</v>
      </c>
      <c r="AR76" s="39">
        <v>80.762203971519796</v>
      </c>
      <c r="AS76" s="39"/>
      <c r="AT76" s="39">
        <v>54.09</v>
      </c>
      <c r="AU76" s="587"/>
      <c r="AV76" s="252">
        <v>85259.901764930197</v>
      </c>
      <c r="AW76" s="226">
        <v>103232.19560503356</v>
      </c>
      <c r="AX76" s="226">
        <v>115675.20958901772</v>
      </c>
      <c r="AY76" s="226">
        <v>175856.99569154417</v>
      </c>
      <c r="AZ76" s="226">
        <v>135939.74991605055</v>
      </c>
      <c r="BA76" s="226">
        <v>134590.86743957063</v>
      </c>
      <c r="BB76" s="226">
        <v>136898.7655164171</v>
      </c>
      <c r="BC76" s="226"/>
      <c r="BD76" s="226">
        <v>70645</v>
      </c>
      <c r="BE76" s="567"/>
      <c r="BF76" s="252">
        <v>8158.7469621686841</v>
      </c>
      <c r="BG76" s="226">
        <v>11334.596843501176</v>
      </c>
      <c r="BH76" s="226">
        <v>18128.809739272969</v>
      </c>
      <c r="BI76" s="226">
        <v>28656.638266145328</v>
      </c>
      <c r="BJ76" s="226">
        <v>20391.175918179179</v>
      </c>
      <c r="BK76" s="226">
        <v>22563.901173015522</v>
      </c>
      <c r="BL76" s="226">
        <v>18853.051490885082</v>
      </c>
      <c r="BM76" s="226"/>
      <c r="BN76" s="226">
        <v>4572</v>
      </c>
      <c r="BO76" s="567"/>
      <c r="BP76" s="252"/>
      <c r="BQ76" s="226">
        <v>17342</v>
      </c>
      <c r="BR76" s="567"/>
      <c r="BS76" s="658"/>
      <c r="BT76" s="263">
        <f t="shared" ref="BT76:BX78" si="102">BF76/AV76</f>
        <v>9.5692662004973214E-2</v>
      </c>
      <c r="BU76" s="41">
        <f t="shared" si="102"/>
        <v>0.10979711103760062</v>
      </c>
      <c r="BV76" s="41">
        <f t="shared" si="102"/>
        <v>0.1567216502453965</v>
      </c>
      <c r="BW76" s="41">
        <f t="shared" si="102"/>
        <v>0.16295421261721943</v>
      </c>
      <c r="BX76" s="41">
        <f t="shared" si="102"/>
        <v>0.15000157003946032</v>
      </c>
      <c r="BY76" s="41">
        <f t="shared" ref="BY76:BY80" si="103">BK76/BA76</f>
        <v>0.16764808491294098</v>
      </c>
      <c r="BZ76" s="41">
        <f>BL76/BB76</f>
        <v>0.1377152775612443</v>
      </c>
      <c r="CA76" s="41"/>
      <c r="CB76" s="41">
        <f t="shared" ref="CB76:CB80" si="104">BN76/BD76</f>
        <v>6.4717955977068448E-2</v>
      </c>
      <c r="CC76" s="42"/>
      <c r="CD76" s="195" t="s">
        <v>107</v>
      </c>
      <c r="CE76" s="43">
        <f t="shared" ref="CE76:CJ78" si="105">(BU76-BT76)*100</f>
        <v>1.4104449032627406</v>
      </c>
      <c r="CF76" s="43">
        <f t="shared" si="105"/>
        <v>4.6924539207795881</v>
      </c>
      <c r="CG76" s="43">
        <f t="shared" si="105"/>
        <v>0.62325623718229306</v>
      </c>
      <c r="CH76" s="43">
        <f t="shared" si="105"/>
        <v>-1.2952642577759104</v>
      </c>
      <c r="CI76" s="43">
        <f t="shared" si="105"/>
        <v>1.7646514873480652</v>
      </c>
      <c r="CJ76" s="43">
        <f t="shared" si="105"/>
        <v>-2.9932807351696678</v>
      </c>
      <c r="CK76" s="43"/>
      <c r="CL76" s="43"/>
      <c r="CM76" s="562">
        <f t="shared" si="87"/>
        <v>-6.4717955977068451</v>
      </c>
      <c r="CN76" s="263">
        <f>X76/N76</f>
        <v>0.21621621621621623</v>
      </c>
      <c r="CO76" s="41">
        <f>Y76/O76</f>
        <v>0.18367346938775511</v>
      </c>
      <c r="CP76" s="41">
        <f>Z76/P76</f>
        <v>0.10294117647058823</v>
      </c>
      <c r="CQ76" s="41">
        <f t="shared" ref="CQ76:CQ80" si="106">AA76/Q76</f>
        <v>1.3698630136986301E-2</v>
      </c>
      <c r="CR76" s="41">
        <f>AB76/R76</f>
        <v>9.4339622641509441E-2</v>
      </c>
      <c r="CS76" s="41"/>
      <c r="CT76" s="41">
        <f t="shared" ref="CT76:CT80" si="107">AD76/T76</f>
        <v>4.4444444444444446E-2</v>
      </c>
      <c r="CU76" s="42"/>
      <c r="CV76" s="263"/>
      <c r="CW76" s="41">
        <f t="shared" ref="CW76:CW80" si="108">AG76/T76</f>
        <v>0.15555555555555556</v>
      </c>
      <c r="CX76" s="42"/>
      <c r="CY76" s="263"/>
      <c r="CZ76" s="41">
        <f t="shared" ref="CZ76:CZ80" si="109">AJ76/T76</f>
        <v>0.17777777777777778</v>
      </c>
      <c r="DA76" s="42"/>
      <c r="DB76" s="263"/>
      <c r="DC76" s="41">
        <f t="shared" ref="DC76:DC80" si="110">(AD76+AG76+AJ76)/T76</f>
        <v>0.37777777777777777</v>
      </c>
      <c r="DD76" s="42"/>
      <c r="DE76" s="668"/>
      <c r="DF76" s="549"/>
      <c r="DG76" s="263"/>
      <c r="DH76" s="42" t="s">
        <v>192</v>
      </c>
      <c r="DI76" s="263"/>
      <c r="DJ76" s="173" t="s">
        <v>192</v>
      </c>
      <c r="DK76" s="189"/>
      <c r="DL76" s="94"/>
      <c r="DM76" s="189"/>
      <c r="DN76" s="173"/>
      <c r="DO76" s="189"/>
      <c r="DP76" s="94" t="s">
        <v>192</v>
      </c>
      <c r="DQ76" s="189"/>
      <c r="DR76" s="173" t="s">
        <v>192</v>
      </c>
      <c r="DS76" s="189"/>
      <c r="DT76" s="94"/>
      <c r="DU76" s="189"/>
      <c r="DV76" s="173"/>
    </row>
    <row r="77" spans="1:126" x14ac:dyDescent="0.25">
      <c r="A77" s="10">
        <v>82</v>
      </c>
      <c r="B77" s="35" t="s">
        <v>209</v>
      </c>
      <c r="C77" s="37">
        <v>2</v>
      </c>
      <c r="D77" s="37">
        <v>24</v>
      </c>
      <c r="E77" s="37">
        <v>24</v>
      </c>
      <c r="F77" s="37">
        <v>25</v>
      </c>
      <c r="G77" s="37">
        <v>24</v>
      </c>
      <c r="H77" s="37">
        <v>24</v>
      </c>
      <c r="I77" s="37">
        <v>25</v>
      </c>
      <c r="J77" s="38">
        <v>24</v>
      </c>
      <c r="K77" s="195">
        <v>0</v>
      </c>
      <c r="L77" s="37">
        <v>0</v>
      </c>
      <c r="M77" s="38">
        <v>0</v>
      </c>
      <c r="N77" s="195">
        <v>0</v>
      </c>
      <c r="O77" s="37">
        <v>0</v>
      </c>
      <c r="P77" s="37">
        <v>0</v>
      </c>
      <c r="Q77" s="37">
        <v>40</v>
      </c>
      <c r="R77" s="37">
        <v>48</v>
      </c>
      <c r="S77" s="37">
        <v>39</v>
      </c>
      <c r="T77" s="37">
        <v>41</v>
      </c>
      <c r="U77" s="38">
        <v>25</v>
      </c>
      <c r="V77" s="195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15</v>
      </c>
      <c r="AC77" s="37">
        <v>0</v>
      </c>
      <c r="AD77" s="37">
        <v>1</v>
      </c>
      <c r="AE77" s="38">
        <v>0</v>
      </c>
      <c r="AF77" s="195">
        <v>12</v>
      </c>
      <c r="AG77" s="37">
        <v>8</v>
      </c>
      <c r="AH77" s="38">
        <v>3</v>
      </c>
      <c r="AI77" s="195">
        <v>1</v>
      </c>
      <c r="AJ77" s="37">
        <v>1</v>
      </c>
      <c r="AK77" s="38">
        <v>0</v>
      </c>
      <c r="AL77" s="248"/>
      <c r="AM77" s="39"/>
      <c r="AN77" s="39"/>
      <c r="AO77" s="39"/>
      <c r="AP77" s="39"/>
      <c r="AQ77" s="39">
        <v>45.830701020483666</v>
      </c>
      <c r="AR77" s="39">
        <v>45.830701020483666</v>
      </c>
      <c r="AS77" s="39">
        <v>47.979237454539245</v>
      </c>
      <c r="AT77" s="39">
        <v>54.57</v>
      </c>
      <c r="AU77" s="587">
        <v>54.57</v>
      </c>
      <c r="AV77" s="252">
        <v>128835.35096556081</v>
      </c>
      <c r="AW77" s="226">
        <v>138527.9537395917</v>
      </c>
      <c r="AX77" s="226">
        <v>141860.31952009379</v>
      </c>
      <c r="AY77" s="226">
        <v>184200.7159890951</v>
      </c>
      <c r="AZ77" s="226">
        <v>219452.36509752364</v>
      </c>
      <c r="BA77" s="226">
        <v>218380.9426241171</v>
      </c>
      <c r="BB77" s="226">
        <v>198480.65748060626</v>
      </c>
      <c r="BC77" s="226">
        <v>211568.2323948071</v>
      </c>
      <c r="BD77" s="226">
        <v>196640</v>
      </c>
      <c r="BE77" s="567">
        <v>190030</v>
      </c>
      <c r="BF77" s="252">
        <v>-3424.8524481932373</v>
      </c>
      <c r="BG77" s="226">
        <v>172.16748908657323</v>
      </c>
      <c r="BH77" s="226">
        <v>4305.610098974963</v>
      </c>
      <c r="BI77" s="226">
        <v>-237.61959237568371</v>
      </c>
      <c r="BJ77" s="226">
        <v>11028.679404215116</v>
      </c>
      <c r="BK77" s="226">
        <v>27364.67066209071</v>
      </c>
      <c r="BL77" s="226">
        <v>27182.54307032971</v>
      </c>
      <c r="BM77" s="226">
        <v>13907.149077125345</v>
      </c>
      <c r="BN77" s="226">
        <v>2589</v>
      </c>
      <c r="BO77" s="567">
        <v>6776</v>
      </c>
      <c r="BP77" s="252">
        <v>26609.125730644675</v>
      </c>
      <c r="BQ77" s="226">
        <v>22270</v>
      </c>
      <c r="BR77" s="567">
        <v>18248</v>
      </c>
      <c r="BS77" s="658">
        <f t="shared" si="88"/>
        <v>-0.18060170633138753</v>
      </c>
      <c r="BT77" s="263">
        <f t="shared" si="102"/>
        <v>-2.6583173193735779E-2</v>
      </c>
      <c r="BU77" s="41">
        <f t="shared" si="102"/>
        <v>1.2428357197148668E-3</v>
      </c>
      <c r="BV77" s="41">
        <f t="shared" si="102"/>
        <v>3.0351053159478433E-2</v>
      </c>
      <c r="BW77" s="41">
        <f t="shared" si="102"/>
        <v>-1.2900036305491401E-3</v>
      </c>
      <c r="BX77" s="41">
        <f t="shared" si="102"/>
        <v>5.0255459308055396E-2</v>
      </c>
      <c r="BY77" s="41">
        <f t="shared" si="103"/>
        <v>0.1253070452635214</v>
      </c>
      <c r="BZ77" s="41">
        <f>BL77/BB77</f>
        <v>0.13695310875814559</v>
      </c>
      <c r="CA77" s="41">
        <f t="shared" ref="CA77:CA80" si="111">BM77/BC77</f>
        <v>6.5733635526023765E-2</v>
      </c>
      <c r="CB77" s="41">
        <f t="shared" si="104"/>
        <v>1.3166192026037429E-2</v>
      </c>
      <c r="CC77" s="42">
        <f t="shared" si="89"/>
        <v>3.5657527758774933E-2</v>
      </c>
      <c r="CD77" s="195" t="s">
        <v>107</v>
      </c>
      <c r="CE77" s="43">
        <f t="shared" si="105"/>
        <v>2.7826008913450644</v>
      </c>
      <c r="CF77" s="43">
        <f t="shared" si="105"/>
        <v>2.9108217439763568</v>
      </c>
      <c r="CG77" s="43">
        <f t="shared" si="105"/>
        <v>-3.1641056790027573</v>
      </c>
      <c r="CH77" s="43">
        <f t="shared" si="105"/>
        <v>5.1545462938604532</v>
      </c>
      <c r="CI77" s="43">
        <f t="shared" si="105"/>
        <v>7.505158595546602</v>
      </c>
      <c r="CJ77" s="43">
        <f t="shared" si="105"/>
        <v>1.1646063494624186</v>
      </c>
      <c r="CK77" s="43">
        <f>(CA77-BZ77)*100</f>
        <v>-7.1219473232121828</v>
      </c>
      <c r="CL77" s="43">
        <f>(CB77-CA77)*100</f>
        <v>-5.2567443499986339</v>
      </c>
      <c r="CM77" s="562">
        <f t="shared" si="87"/>
        <v>2.2491335732737503</v>
      </c>
      <c r="CN77" s="263"/>
      <c r="CO77" s="41"/>
      <c r="CP77" s="41"/>
      <c r="CQ77" s="41">
        <f t="shared" si="106"/>
        <v>0</v>
      </c>
      <c r="CR77" s="41">
        <f>AB77/R77</f>
        <v>0.3125</v>
      </c>
      <c r="CS77" s="41">
        <f t="shared" ref="CS77:CS80" si="112">AC77/S77</f>
        <v>0</v>
      </c>
      <c r="CT77" s="41">
        <f t="shared" si="107"/>
        <v>2.4390243902439025E-2</v>
      </c>
      <c r="CU77" s="42">
        <f t="shared" si="90"/>
        <v>0</v>
      </c>
      <c r="CV77" s="263">
        <f t="shared" ref="CV77:CV80" si="113">AF77/S77</f>
        <v>0.30769230769230771</v>
      </c>
      <c r="CW77" s="41">
        <f t="shared" si="108"/>
        <v>0.1951219512195122</v>
      </c>
      <c r="CX77" s="42">
        <f t="shared" si="91"/>
        <v>0.12</v>
      </c>
      <c r="CY77" s="263">
        <f t="shared" ref="CY77:CY80" si="114">AI77/S77</f>
        <v>2.564102564102564E-2</v>
      </c>
      <c r="CZ77" s="41">
        <f t="shared" si="109"/>
        <v>2.4390243902439025E-2</v>
      </c>
      <c r="DA77" s="42">
        <f t="shared" si="92"/>
        <v>0</v>
      </c>
      <c r="DB77" s="263">
        <f t="shared" ref="DB77:DB80" si="115">(AC77+AF77+AI77)/S77</f>
        <v>0.33333333333333331</v>
      </c>
      <c r="DC77" s="41">
        <f t="shared" si="110"/>
        <v>0.24390243902439024</v>
      </c>
      <c r="DD77" s="42">
        <f t="shared" si="93"/>
        <v>0.12</v>
      </c>
      <c r="DE77" s="668">
        <f t="shared" si="94"/>
        <v>0</v>
      </c>
      <c r="DF77" s="549">
        <f t="shared" si="95"/>
        <v>-0.3902439024390244</v>
      </c>
      <c r="DG77" s="263" t="s">
        <v>192</v>
      </c>
      <c r="DH77" s="42"/>
      <c r="DI77" s="263" t="s">
        <v>192</v>
      </c>
      <c r="DJ77" s="173"/>
      <c r="DK77" s="189"/>
      <c r="DL77" s="94" t="s">
        <v>192</v>
      </c>
      <c r="DM77" s="189" t="s">
        <v>192</v>
      </c>
      <c r="DN77" s="173"/>
      <c r="DO77" s="189"/>
      <c r="DP77" s="94" t="s">
        <v>192</v>
      </c>
      <c r="DQ77" s="189" t="s">
        <v>192</v>
      </c>
      <c r="DR77" s="173"/>
      <c r="DS77" s="189" t="s">
        <v>192</v>
      </c>
      <c r="DT77" s="94"/>
      <c r="DU77" s="189"/>
      <c r="DV77" s="173"/>
    </row>
    <row r="78" spans="1:126" x14ac:dyDescent="0.25">
      <c r="A78" s="10">
        <v>83</v>
      </c>
      <c r="B78" s="35" t="s">
        <v>40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8</v>
      </c>
      <c r="I78" s="37">
        <v>12</v>
      </c>
      <c r="J78" s="38">
        <v>12</v>
      </c>
      <c r="K78" s="195">
        <v>0</v>
      </c>
      <c r="L78" s="37">
        <v>0</v>
      </c>
      <c r="M78" s="38">
        <v>0</v>
      </c>
      <c r="N78" s="195">
        <v>97</v>
      </c>
      <c r="O78" s="37">
        <v>105</v>
      </c>
      <c r="P78" s="37">
        <v>119</v>
      </c>
      <c r="Q78" s="37">
        <v>103</v>
      </c>
      <c r="R78" s="37">
        <v>97</v>
      </c>
      <c r="S78" s="37">
        <v>76</v>
      </c>
      <c r="T78" s="37">
        <v>96</v>
      </c>
      <c r="U78" s="38">
        <v>91</v>
      </c>
      <c r="V78" s="195">
        <v>4</v>
      </c>
      <c r="W78" s="37">
        <v>2</v>
      </c>
      <c r="X78" s="37">
        <v>2</v>
      </c>
      <c r="Y78" s="37">
        <v>0</v>
      </c>
      <c r="Z78" s="37">
        <v>7</v>
      </c>
      <c r="AA78" s="37">
        <v>6</v>
      </c>
      <c r="AB78" s="37">
        <v>9</v>
      </c>
      <c r="AC78" s="37">
        <v>1</v>
      </c>
      <c r="AD78" s="37">
        <v>16</v>
      </c>
      <c r="AE78" s="38">
        <v>10</v>
      </c>
      <c r="AF78" s="195">
        <v>0</v>
      </c>
      <c r="AG78" s="37">
        <v>98</v>
      </c>
      <c r="AH78" s="38">
        <v>42</v>
      </c>
      <c r="AI78" s="195">
        <v>5</v>
      </c>
      <c r="AJ78" s="37">
        <v>54</v>
      </c>
      <c r="AK78" s="38">
        <v>16</v>
      </c>
      <c r="AL78" s="248">
        <v>25.98</v>
      </c>
      <c r="AM78" s="39">
        <v>30.46</v>
      </c>
      <c r="AN78" s="39">
        <v>40.22</v>
      </c>
      <c r="AO78" s="39">
        <v>36.44</v>
      </c>
      <c r="AP78" s="39">
        <v>38.770000000000003</v>
      </c>
      <c r="AQ78" s="39">
        <v>48.278040534772146</v>
      </c>
      <c r="AR78" s="39">
        <v>50.995725693080864</v>
      </c>
      <c r="AS78" s="39">
        <v>63.787343270670057</v>
      </c>
      <c r="AT78" s="39">
        <v>52.65</v>
      </c>
      <c r="AU78" s="587">
        <v>57.39</v>
      </c>
      <c r="AV78" s="252">
        <v>72000</v>
      </c>
      <c r="AW78" s="226">
        <v>75818</v>
      </c>
      <c r="AX78" s="226">
        <v>107881</v>
      </c>
      <c r="AY78" s="226">
        <v>132223</v>
      </c>
      <c r="AZ78" s="226">
        <v>117471</v>
      </c>
      <c r="BA78" s="226">
        <v>113393.9476724663</v>
      </c>
      <c r="BB78" s="226">
        <v>131568.68771378649</v>
      </c>
      <c r="BC78" s="226">
        <v>114517.63222747736</v>
      </c>
      <c r="BD78" s="226">
        <v>111476.46</v>
      </c>
      <c r="BE78" s="567">
        <v>118152.95</v>
      </c>
      <c r="BF78" s="252">
        <v>26131</v>
      </c>
      <c r="BG78" s="226">
        <v>19789</v>
      </c>
      <c r="BH78" s="226">
        <v>28965</v>
      </c>
      <c r="BI78" s="226">
        <v>50341</v>
      </c>
      <c r="BJ78" s="226">
        <v>60412</v>
      </c>
      <c r="BK78" s="226">
        <v>41996.331836472185</v>
      </c>
      <c r="BL78" s="226">
        <v>14462.06908327215</v>
      </c>
      <c r="BM78" s="226">
        <v>15534.245678738313</v>
      </c>
      <c r="BN78" s="226">
        <v>4605.41</v>
      </c>
      <c r="BO78" s="567">
        <v>0</v>
      </c>
      <c r="BP78" s="252">
        <v>65062.065668379801</v>
      </c>
      <c r="BQ78" s="226">
        <v>94473.99</v>
      </c>
      <c r="BR78" s="567">
        <v>81839.210000000006</v>
      </c>
      <c r="BS78" s="658">
        <f>(BR78-BQ78)/BQ78</f>
        <v>-0.13373818550481459</v>
      </c>
      <c r="BT78" s="263">
        <f t="shared" si="102"/>
        <v>0.36293055555555553</v>
      </c>
      <c r="BU78" s="41">
        <f t="shared" si="102"/>
        <v>0.26100662111899547</v>
      </c>
      <c r="BV78" s="41">
        <f t="shared" si="102"/>
        <v>0.26849028095772193</v>
      </c>
      <c r="BW78" s="41">
        <f t="shared" si="102"/>
        <v>0.38072801252429606</v>
      </c>
      <c r="BX78" s="41">
        <f t="shared" si="102"/>
        <v>0.51427160746056477</v>
      </c>
      <c r="BY78" s="41">
        <f t="shared" si="103"/>
        <v>0.37035778979824252</v>
      </c>
      <c r="BZ78" s="41">
        <f>BL78/BB78</f>
        <v>0.10992029588934431</v>
      </c>
      <c r="CA78" s="41">
        <f t="shared" si="111"/>
        <v>0.13564937884745251</v>
      </c>
      <c r="CB78" s="41">
        <f t="shared" si="104"/>
        <v>4.1312847573380065E-2</v>
      </c>
      <c r="CC78" s="42">
        <f t="shared" si="89"/>
        <v>0</v>
      </c>
      <c r="CD78" s="195" t="s">
        <v>107</v>
      </c>
      <c r="CE78" s="43">
        <f t="shared" si="105"/>
        <v>-10.192393443656005</v>
      </c>
      <c r="CF78" s="43">
        <f t="shared" si="105"/>
        <v>0.7483659838726453</v>
      </c>
      <c r="CG78" s="43">
        <f t="shared" si="105"/>
        <v>11.223773156657412</v>
      </c>
      <c r="CH78" s="43">
        <f t="shared" si="105"/>
        <v>13.354359493626871</v>
      </c>
      <c r="CI78" s="43">
        <f t="shared" si="105"/>
        <v>-14.391381766232225</v>
      </c>
      <c r="CJ78" s="43">
        <f t="shared" si="105"/>
        <v>-26.043749390889818</v>
      </c>
      <c r="CK78" s="43">
        <f>(CA78-BZ78)*100</f>
        <v>2.5729082958108203</v>
      </c>
      <c r="CL78" s="43">
        <f>(CB78-CA78)*100</f>
        <v>-9.4336531274072453</v>
      </c>
      <c r="CM78" s="562">
        <f t="shared" si="87"/>
        <v>-4.1312847573380065</v>
      </c>
      <c r="CN78" s="263">
        <f>X78/N78</f>
        <v>2.0618556701030927E-2</v>
      </c>
      <c r="CO78" s="41">
        <f>Y78/O78</f>
        <v>0</v>
      </c>
      <c r="CP78" s="41">
        <f>Z78/P78</f>
        <v>5.8823529411764705E-2</v>
      </c>
      <c r="CQ78" s="41">
        <f t="shared" si="106"/>
        <v>5.8252427184466021E-2</v>
      </c>
      <c r="CR78" s="41">
        <f>AB78/R78</f>
        <v>9.2783505154639179E-2</v>
      </c>
      <c r="CS78" s="41">
        <f t="shared" si="112"/>
        <v>1.3157894736842105E-2</v>
      </c>
      <c r="CT78" s="41">
        <f t="shared" si="107"/>
        <v>0.16666666666666666</v>
      </c>
      <c r="CU78" s="42">
        <f t="shared" si="90"/>
        <v>0.10989010989010989</v>
      </c>
      <c r="CV78" s="263">
        <f t="shared" si="113"/>
        <v>0</v>
      </c>
      <c r="CW78" s="41">
        <f t="shared" si="108"/>
        <v>1.0208333333333333</v>
      </c>
      <c r="CX78" s="42">
        <f t="shared" si="91"/>
        <v>0.46153846153846156</v>
      </c>
      <c r="CY78" s="263">
        <f t="shared" si="114"/>
        <v>6.5789473684210523E-2</v>
      </c>
      <c r="CZ78" s="41">
        <f t="shared" si="109"/>
        <v>0.5625</v>
      </c>
      <c r="DA78" s="42">
        <f t="shared" si="92"/>
        <v>0.17582417582417584</v>
      </c>
      <c r="DB78" s="263">
        <f t="shared" si="115"/>
        <v>7.8947368421052627E-2</v>
      </c>
      <c r="DC78" s="41">
        <f t="shared" si="110"/>
        <v>1.75</v>
      </c>
      <c r="DD78" s="42">
        <f t="shared" si="93"/>
        <v>0.74725274725274726</v>
      </c>
      <c r="DE78" s="668">
        <f t="shared" si="94"/>
        <v>9.0028490028490074E-2</v>
      </c>
      <c r="DF78" s="549">
        <f t="shared" si="95"/>
        <v>-5.2083333333333336E-2</v>
      </c>
      <c r="DG78" s="263"/>
      <c r="DH78" s="42" t="s">
        <v>192</v>
      </c>
      <c r="DI78" s="263" t="s">
        <v>192</v>
      </c>
      <c r="DJ78" s="173"/>
      <c r="DK78" s="189"/>
      <c r="DL78" s="94" t="s">
        <v>192</v>
      </c>
      <c r="DM78" s="189"/>
      <c r="DN78" s="173" t="s">
        <v>192</v>
      </c>
      <c r="DO78" s="189" t="s">
        <v>192</v>
      </c>
      <c r="DP78" s="94"/>
      <c r="DQ78" s="189"/>
      <c r="DR78" s="173" t="s">
        <v>192</v>
      </c>
      <c r="DS78" s="189"/>
      <c r="DT78" s="94" t="s">
        <v>192</v>
      </c>
      <c r="DU78" s="189"/>
      <c r="DV78" s="173"/>
    </row>
    <row r="79" spans="1:126" x14ac:dyDescent="0.25">
      <c r="A79" s="10">
        <v>84</v>
      </c>
      <c r="B79" s="35" t="s">
        <v>235</v>
      </c>
      <c r="C79" s="37">
        <v>0</v>
      </c>
      <c r="D79" s="37">
        <v>0</v>
      </c>
      <c r="E79" s="37">
        <v>0</v>
      </c>
      <c r="F79" s="37">
        <v>0</v>
      </c>
      <c r="G79" s="37"/>
      <c r="H79" s="37"/>
      <c r="I79" s="37"/>
      <c r="J79" s="38">
        <v>7</v>
      </c>
      <c r="K79" s="195"/>
      <c r="L79" s="37"/>
      <c r="M79" s="38">
        <v>14</v>
      </c>
      <c r="N79" s="195"/>
      <c r="O79" s="37"/>
      <c r="P79" s="37">
        <v>17</v>
      </c>
      <c r="Q79" s="37">
        <v>25</v>
      </c>
      <c r="R79" s="37"/>
      <c r="S79" s="37"/>
      <c r="T79" s="37"/>
      <c r="U79" s="38">
        <v>0</v>
      </c>
      <c r="V79" s="195"/>
      <c r="W79" s="37"/>
      <c r="X79" s="37"/>
      <c r="Y79" s="37"/>
      <c r="Z79" s="37">
        <v>11</v>
      </c>
      <c r="AA79" s="37">
        <v>0</v>
      </c>
      <c r="AB79" s="37"/>
      <c r="AC79" s="37"/>
      <c r="AD79" s="37"/>
      <c r="AE79" s="38">
        <v>0</v>
      </c>
      <c r="AF79" s="195"/>
      <c r="AG79" s="37"/>
      <c r="AH79" s="38">
        <v>0</v>
      </c>
      <c r="AI79" s="195"/>
      <c r="AJ79" s="37"/>
      <c r="AK79" s="38">
        <v>0</v>
      </c>
      <c r="AL79" s="248"/>
      <c r="AM79" s="39"/>
      <c r="AN79" s="39"/>
      <c r="AO79" s="39"/>
      <c r="AP79" s="39" t="s">
        <v>296</v>
      </c>
      <c r="AQ79" s="39" t="s">
        <v>327</v>
      </c>
      <c r="AR79" s="39"/>
      <c r="AS79" s="39"/>
      <c r="AT79" s="39"/>
      <c r="AU79" s="587">
        <v>59.48</v>
      </c>
      <c r="AV79" s="252"/>
      <c r="AW79" s="226"/>
      <c r="AX79" s="226"/>
      <c r="AY79" s="226"/>
      <c r="AZ79" s="226">
        <v>25936.107364215342</v>
      </c>
      <c r="BA79" s="226">
        <v>53485.36718629946</v>
      </c>
      <c r="BB79" s="226"/>
      <c r="BC79" s="226"/>
      <c r="BD79" s="226"/>
      <c r="BE79" s="567">
        <v>157452</v>
      </c>
      <c r="BF79" s="252"/>
      <c r="BG79" s="226"/>
      <c r="BH79" s="226"/>
      <c r="BI79" s="226"/>
      <c r="BJ79" s="226">
        <v>9958.6798026192228</v>
      </c>
      <c r="BK79" s="226">
        <v>18187.047882482173</v>
      </c>
      <c r="BL79" s="226"/>
      <c r="BM79" s="226"/>
      <c r="BN79" s="226"/>
      <c r="BO79" s="567">
        <v>0</v>
      </c>
      <c r="BP79" s="252"/>
      <c r="BQ79" s="226"/>
      <c r="BR79" s="567">
        <v>0</v>
      </c>
      <c r="BS79" s="658"/>
      <c r="BT79" s="263"/>
      <c r="BU79" s="41"/>
      <c r="BV79" s="41"/>
      <c r="BW79" s="41"/>
      <c r="BX79" s="41">
        <f>BJ79/AZ79</f>
        <v>0.38396971691902571</v>
      </c>
      <c r="BY79" s="41">
        <f t="shared" si="103"/>
        <v>0.34003782416101419</v>
      </c>
      <c r="BZ79" s="41"/>
      <c r="CA79" s="41"/>
      <c r="CB79" s="41"/>
      <c r="CC79" s="42">
        <f t="shared" si="89"/>
        <v>0</v>
      </c>
      <c r="CD79" s="195" t="s">
        <v>107</v>
      </c>
      <c r="CE79" s="43"/>
      <c r="CF79" s="43"/>
      <c r="CG79" s="43"/>
      <c r="CH79" s="43"/>
      <c r="CI79" s="43"/>
      <c r="CJ79" s="43"/>
      <c r="CK79" s="43"/>
      <c r="CL79" s="43"/>
      <c r="CM79" s="562">
        <f t="shared" si="87"/>
        <v>0</v>
      </c>
      <c r="CN79" s="263"/>
      <c r="CO79" s="41"/>
      <c r="CP79" s="41">
        <f>Z79/P79</f>
        <v>0.6470588235294118</v>
      </c>
      <c r="CQ79" s="41">
        <f t="shared" si="106"/>
        <v>0</v>
      </c>
      <c r="CR79" s="41"/>
      <c r="CS79" s="41"/>
      <c r="CT79" s="41"/>
      <c r="CU79" s="42"/>
      <c r="CV79" s="263"/>
      <c r="CW79" s="41"/>
      <c r="CX79" s="42"/>
      <c r="CY79" s="263"/>
      <c r="CZ79" s="41"/>
      <c r="DA79" s="42"/>
      <c r="DB79" s="263"/>
      <c r="DC79" s="41"/>
      <c r="DD79" s="42"/>
      <c r="DE79" s="668"/>
      <c r="DF79" s="549"/>
      <c r="DG79" s="263"/>
      <c r="DH79" s="42" t="s">
        <v>192</v>
      </c>
      <c r="DI79" s="263"/>
      <c r="DJ79" s="173"/>
      <c r="DK79" s="189"/>
      <c r="DL79" s="94"/>
      <c r="DM79" s="189"/>
      <c r="DN79" s="173"/>
      <c r="DO79" s="189"/>
      <c r="DP79" s="94"/>
      <c r="DQ79" s="189"/>
      <c r="DR79" s="173"/>
      <c r="DS79" s="189" t="s">
        <v>192</v>
      </c>
      <c r="DT79" s="94"/>
      <c r="DU79" s="189"/>
      <c r="DV79" s="173" t="s">
        <v>192</v>
      </c>
    </row>
    <row r="80" spans="1:126" x14ac:dyDescent="0.25">
      <c r="A80" s="10">
        <v>85</v>
      </c>
      <c r="B80" s="35" t="s">
        <v>41</v>
      </c>
      <c r="C80" s="37">
        <v>12</v>
      </c>
      <c r="D80" s="37">
        <v>12</v>
      </c>
      <c r="E80" s="37">
        <v>12</v>
      </c>
      <c r="F80" s="37">
        <v>0</v>
      </c>
      <c r="G80" s="37">
        <v>12</v>
      </c>
      <c r="H80" s="37">
        <v>0</v>
      </c>
      <c r="I80" s="37">
        <v>0</v>
      </c>
      <c r="J80" s="38">
        <v>0</v>
      </c>
      <c r="K80" s="195">
        <v>12</v>
      </c>
      <c r="L80" s="37">
        <v>12</v>
      </c>
      <c r="M80" s="38">
        <v>12</v>
      </c>
      <c r="N80" s="195">
        <v>7</v>
      </c>
      <c r="O80" s="37">
        <v>24</v>
      </c>
      <c r="P80" s="37">
        <v>46</v>
      </c>
      <c r="Q80" s="37">
        <v>56</v>
      </c>
      <c r="R80" s="37">
        <v>48</v>
      </c>
      <c r="S80" s="37">
        <v>79</v>
      </c>
      <c r="T80" s="37">
        <v>67</v>
      </c>
      <c r="U80" s="38">
        <v>61</v>
      </c>
      <c r="V80" s="195">
        <v>12</v>
      </c>
      <c r="W80" s="37">
        <v>6</v>
      </c>
      <c r="X80" s="37">
        <v>7</v>
      </c>
      <c r="Y80" s="37">
        <v>25</v>
      </c>
      <c r="Z80" s="37">
        <v>20</v>
      </c>
      <c r="AA80" s="37">
        <v>16</v>
      </c>
      <c r="AB80" s="37">
        <v>15</v>
      </c>
      <c r="AC80" s="37">
        <v>33</v>
      </c>
      <c r="AD80" s="37">
        <v>29</v>
      </c>
      <c r="AE80" s="38">
        <v>45</v>
      </c>
      <c r="AF80" s="195">
        <v>13</v>
      </c>
      <c r="AG80" s="37">
        <v>0</v>
      </c>
      <c r="AH80" s="38">
        <v>0</v>
      </c>
      <c r="AI80" s="195">
        <v>13</v>
      </c>
      <c r="AJ80" s="37">
        <v>10</v>
      </c>
      <c r="AK80" s="38">
        <v>23</v>
      </c>
      <c r="AL80" s="248">
        <v>33.537088576615957</v>
      </c>
      <c r="AM80" s="39">
        <v>43.497191251045813</v>
      </c>
      <c r="AN80" s="39">
        <v>53.499980079794653</v>
      </c>
      <c r="AO80" s="39">
        <v>53.499980079794653</v>
      </c>
      <c r="AP80" s="39">
        <v>53.499980079794653</v>
      </c>
      <c r="AQ80" s="39">
        <v>53.499980079794653</v>
      </c>
      <c r="AR80" s="39">
        <v>53.499980079794653</v>
      </c>
      <c r="AS80" s="39">
        <v>53.499980079794653</v>
      </c>
      <c r="AT80" s="39">
        <v>53.5</v>
      </c>
      <c r="AU80" s="587">
        <v>53.5</v>
      </c>
      <c r="AV80" s="252">
        <v>48756.125463144774</v>
      </c>
      <c r="AW80" s="226">
        <v>48665.061667264272</v>
      </c>
      <c r="AX80" s="226">
        <v>69521.516667520395</v>
      </c>
      <c r="AY80" s="226">
        <v>97867.968878947766</v>
      </c>
      <c r="AZ80" s="226">
        <v>85565.819204216255</v>
      </c>
      <c r="BA80" s="226">
        <v>94968.156128878036</v>
      </c>
      <c r="BB80" s="226">
        <v>111376.7138490959</v>
      </c>
      <c r="BC80" s="226">
        <v>109114.3476701897</v>
      </c>
      <c r="BD80" s="226">
        <v>91653</v>
      </c>
      <c r="BE80" s="567">
        <v>103675</v>
      </c>
      <c r="BF80" s="252">
        <v>751.27631601413771</v>
      </c>
      <c r="BG80" s="226">
        <v>577.68595511693161</v>
      </c>
      <c r="BH80" s="226">
        <v>1304.7734503503111</v>
      </c>
      <c r="BI80" s="226">
        <v>6587.8964832300326</v>
      </c>
      <c r="BJ80" s="226">
        <v>10771.139606490573</v>
      </c>
      <c r="BK80" s="226">
        <v>12387.521983369474</v>
      </c>
      <c r="BL80" s="226">
        <v>14346.81646661089</v>
      </c>
      <c r="BM80" s="226">
        <v>16169.515256031555</v>
      </c>
      <c r="BN80" s="226">
        <v>20969</v>
      </c>
      <c r="BO80" s="567">
        <v>16217</v>
      </c>
      <c r="BP80" s="252">
        <v>38199.839500059759</v>
      </c>
      <c r="BQ80" s="226">
        <v>39456</v>
      </c>
      <c r="BR80" s="567">
        <v>37392</v>
      </c>
      <c r="BS80" s="658">
        <f t="shared" si="88"/>
        <v>-5.2311435523114354E-2</v>
      </c>
      <c r="BT80" s="263">
        <f>BF80/AV80</f>
        <v>1.5408860094554369E-2</v>
      </c>
      <c r="BU80" s="41">
        <f>BG80/AW80</f>
        <v>1.1870650839132215E-2</v>
      </c>
      <c r="BV80" s="41">
        <f>BH80/AX80</f>
        <v>1.8767908309455586E-2</v>
      </c>
      <c r="BW80" s="41">
        <f>BI80/AY80</f>
        <v>6.7314122880986302E-2</v>
      </c>
      <c r="BX80" s="41">
        <f>BJ80/AZ80</f>
        <v>0.12588133563921777</v>
      </c>
      <c r="BY80" s="41">
        <f t="shared" si="103"/>
        <v>0.13043869111830275</v>
      </c>
      <c r="BZ80" s="41">
        <f>BL80/BB80</f>
        <v>0.12881342940364862</v>
      </c>
      <c r="CA80" s="41">
        <f t="shared" si="111"/>
        <v>0.14818871762772867</v>
      </c>
      <c r="CB80" s="41">
        <f t="shared" si="104"/>
        <v>0.2287868373102899</v>
      </c>
      <c r="CC80" s="42">
        <f t="shared" si="89"/>
        <v>0.15642150952495781</v>
      </c>
      <c r="CD80" s="195" t="s">
        <v>107</v>
      </c>
      <c r="CE80" s="43">
        <f t="shared" ref="CE80:CL80" si="116">(BU80-BT80)*100</f>
        <v>-0.35382092554221545</v>
      </c>
      <c r="CF80" s="43">
        <f t="shared" si="116"/>
        <v>0.68972574703233713</v>
      </c>
      <c r="CG80" s="43">
        <f t="shared" si="116"/>
        <v>4.8546214571530717</v>
      </c>
      <c r="CH80" s="43">
        <f t="shared" si="116"/>
        <v>5.8567212758231468</v>
      </c>
      <c r="CI80" s="43">
        <f t="shared" si="116"/>
        <v>0.45573554790849791</v>
      </c>
      <c r="CJ80" s="43">
        <f t="shared" si="116"/>
        <v>-0.16252617146541304</v>
      </c>
      <c r="CK80" s="43">
        <f t="shared" si="116"/>
        <v>1.9375288224080052</v>
      </c>
      <c r="CL80" s="43">
        <f t="shared" si="116"/>
        <v>8.0598119682561222</v>
      </c>
      <c r="CM80" s="562">
        <f t="shared" si="87"/>
        <v>-7.2365327785332081</v>
      </c>
      <c r="CN80" s="263">
        <f>X80/N80</f>
        <v>1</v>
      </c>
      <c r="CO80" s="41">
        <f>Y80/O80</f>
        <v>1.0416666666666667</v>
      </c>
      <c r="CP80" s="41">
        <f>Z80/P80</f>
        <v>0.43478260869565216</v>
      </c>
      <c r="CQ80" s="41">
        <f t="shared" si="106"/>
        <v>0.2857142857142857</v>
      </c>
      <c r="CR80" s="41">
        <f>AB80/R80</f>
        <v>0.3125</v>
      </c>
      <c r="CS80" s="41">
        <f t="shared" si="112"/>
        <v>0.41772151898734178</v>
      </c>
      <c r="CT80" s="41">
        <f t="shared" si="107"/>
        <v>0.43283582089552236</v>
      </c>
      <c r="CU80" s="42">
        <f t="shared" si="90"/>
        <v>0.73770491803278693</v>
      </c>
      <c r="CV80" s="263">
        <f t="shared" si="113"/>
        <v>0.16455696202531644</v>
      </c>
      <c r="CW80" s="41">
        <f t="shared" si="108"/>
        <v>0</v>
      </c>
      <c r="CX80" s="42">
        <f t="shared" si="91"/>
        <v>0</v>
      </c>
      <c r="CY80" s="263">
        <f t="shared" si="114"/>
        <v>0.16455696202531644</v>
      </c>
      <c r="CZ80" s="41">
        <f t="shared" si="109"/>
        <v>0.14925373134328357</v>
      </c>
      <c r="DA80" s="42">
        <f t="shared" si="92"/>
        <v>0.37704918032786883</v>
      </c>
      <c r="DB80" s="263">
        <f t="shared" si="115"/>
        <v>0.74683544303797467</v>
      </c>
      <c r="DC80" s="41">
        <f t="shared" si="110"/>
        <v>0.58208955223880599</v>
      </c>
      <c r="DD80" s="42">
        <f t="shared" si="93"/>
        <v>1.1147540983606556</v>
      </c>
      <c r="DE80" s="668">
        <f t="shared" si="94"/>
        <v>0</v>
      </c>
      <c r="DF80" s="549">
        <f t="shared" si="95"/>
        <v>-8.9552238805970144E-2</v>
      </c>
      <c r="DG80" s="263"/>
      <c r="DH80" s="42" t="s">
        <v>192</v>
      </c>
      <c r="DI80" s="263"/>
      <c r="DJ80" s="173" t="s">
        <v>192</v>
      </c>
      <c r="DK80" s="189" t="s">
        <v>192</v>
      </c>
      <c r="DL80" s="94"/>
      <c r="DM80" s="189"/>
      <c r="DN80" s="173" t="s">
        <v>192</v>
      </c>
      <c r="DO80" s="189"/>
      <c r="DP80" s="94" t="s">
        <v>192</v>
      </c>
      <c r="DQ80" s="189"/>
      <c r="DR80" s="173" t="s">
        <v>192</v>
      </c>
      <c r="DS80" s="189" t="s">
        <v>192</v>
      </c>
      <c r="DT80" s="94"/>
      <c r="DU80" s="189" t="s">
        <v>192</v>
      </c>
      <c r="DV80" s="173"/>
    </row>
    <row r="81" spans="1:126" x14ac:dyDescent="0.25">
      <c r="A81" s="10">
        <v>87</v>
      </c>
      <c r="B81" s="35" t="s">
        <v>128</v>
      </c>
      <c r="C81" s="37">
        <v>0</v>
      </c>
      <c r="D81" s="37">
        <v>0</v>
      </c>
      <c r="E81" s="37">
        <v>0</v>
      </c>
      <c r="F81" s="37">
        <v>0</v>
      </c>
      <c r="G81" s="37"/>
      <c r="H81" s="37">
        <v>0</v>
      </c>
      <c r="I81" s="37">
        <v>0</v>
      </c>
      <c r="J81" s="38"/>
      <c r="K81" s="195">
        <v>10</v>
      </c>
      <c r="L81" s="37">
        <v>10</v>
      </c>
      <c r="M81" s="38"/>
      <c r="N81" s="195">
        <v>10</v>
      </c>
      <c r="O81" s="37">
        <v>17</v>
      </c>
      <c r="P81" s="37">
        <v>12</v>
      </c>
      <c r="Q81" s="37">
        <v>12</v>
      </c>
      <c r="R81" s="37"/>
      <c r="S81" s="37">
        <v>23</v>
      </c>
      <c r="T81" s="37">
        <v>19</v>
      </c>
      <c r="U81" s="38"/>
      <c r="V81" s="195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/>
      <c r="AC81" s="37">
        <v>0</v>
      </c>
      <c r="AD81" s="37">
        <v>0</v>
      </c>
      <c r="AE81" s="38"/>
      <c r="AF81" s="195">
        <v>0</v>
      </c>
      <c r="AG81" s="37">
        <v>0</v>
      </c>
      <c r="AH81" s="38"/>
      <c r="AI81" s="195">
        <v>4</v>
      </c>
      <c r="AJ81" s="37">
        <v>3</v>
      </c>
      <c r="AK81" s="38"/>
      <c r="AL81" s="248"/>
      <c r="AM81" s="39"/>
      <c r="AN81" s="39"/>
      <c r="AO81" s="39"/>
      <c r="AP81" s="39"/>
      <c r="AQ81" s="39"/>
      <c r="AR81" s="39"/>
      <c r="AS81" s="39">
        <v>37.080039385091716</v>
      </c>
      <c r="AT81" s="39">
        <v>37.08</v>
      </c>
      <c r="AU81" s="587"/>
      <c r="AV81" s="252">
        <v>20277.346173328551</v>
      </c>
      <c r="AW81" s="226">
        <v>21128.22351608699</v>
      </c>
      <c r="AX81" s="226">
        <v>24567.304682386555</v>
      </c>
      <c r="AY81" s="226">
        <v>30221.797257841448</v>
      </c>
      <c r="AZ81" s="226">
        <v>33807.434220636198</v>
      </c>
      <c r="BA81" s="226">
        <v>35391.090545870546</v>
      </c>
      <c r="BB81" s="226"/>
      <c r="BC81" s="226">
        <v>40520.543423201918</v>
      </c>
      <c r="BD81" s="226">
        <v>36340</v>
      </c>
      <c r="BE81" s="567"/>
      <c r="BF81" s="252">
        <v>451.05036397060917</v>
      </c>
      <c r="BG81" s="226">
        <v>747.00770058223918</v>
      </c>
      <c r="BH81" s="226">
        <v>986.05016476855565</v>
      </c>
      <c r="BI81" s="226">
        <v>853.72308637970195</v>
      </c>
      <c r="BJ81" s="226">
        <v>835.22575284147501</v>
      </c>
      <c r="BK81" s="226">
        <v>1283.4303731908185</v>
      </c>
      <c r="BL81" s="226"/>
      <c r="BM81" s="226">
        <v>4538.9610759187481</v>
      </c>
      <c r="BN81" s="226">
        <v>2062</v>
      </c>
      <c r="BO81" s="567"/>
      <c r="BP81" s="252">
        <v>5443.9075474812325</v>
      </c>
      <c r="BQ81" s="226">
        <v>3963</v>
      </c>
      <c r="BR81" s="567"/>
      <c r="BS81" s="658"/>
      <c r="BT81" s="263">
        <v>2.2244053048908849E-2</v>
      </c>
      <c r="BU81" s="41">
        <v>3.5355916223314701E-2</v>
      </c>
      <c r="BV81" s="41">
        <v>4.0136684814085485E-2</v>
      </c>
      <c r="BW81" s="41">
        <v>2.8248587570621469E-2</v>
      </c>
      <c r="BX81" s="41">
        <v>2.4705387205387203E-2</v>
      </c>
      <c r="BY81" s="41">
        <v>3.6264222249025042E-2</v>
      </c>
      <c r="BZ81" s="41"/>
      <c r="CA81" s="41">
        <v>0.11201629327902239</v>
      </c>
      <c r="CB81" s="41">
        <v>5.6741882223445242E-2</v>
      </c>
      <c r="CC81" s="42"/>
      <c r="CD81" s="195" t="s">
        <v>107</v>
      </c>
      <c r="CE81" s="43">
        <v>1.3111863174405851</v>
      </c>
      <c r="CF81" s="43">
        <v>0.47807685907707842</v>
      </c>
      <c r="CG81" s="43">
        <v>-1.1888097243464018</v>
      </c>
      <c r="CH81" s="43">
        <v>-0.35432003652342664</v>
      </c>
      <c r="CI81" s="43">
        <v>1.1558835043637841</v>
      </c>
      <c r="CJ81" s="43"/>
      <c r="CK81" s="43"/>
      <c r="CL81" s="43">
        <v>-5.5274411055577151</v>
      </c>
      <c r="CM81" s="562">
        <f t="shared" si="87"/>
        <v>-5.6741882223445241</v>
      </c>
      <c r="CN81" s="263">
        <v>0</v>
      </c>
      <c r="CO81" s="41">
        <v>0</v>
      </c>
      <c r="CP81" s="41">
        <v>0</v>
      </c>
      <c r="CQ81" s="41">
        <v>0</v>
      </c>
      <c r="CR81" s="41"/>
      <c r="CS81" s="41">
        <v>0</v>
      </c>
      <c r="CT81" s="41">
        <v>0</v>
      </c>
      <c r="CU81" s="42"/>
      <c r="CV81" s="263">
        <v>0</v>
      </c>
      <c r="CW81" s="41">
        <v>0</v>
      </c>
      <c r="CX81" s="42"/>
      <c r="CY81" s="263">
        <v>0.17391304347826086</v>
      </c>
      <c r="CZ81" s="41">
        <v>0.15789473684210525</v>
      </c>
      <c r="DA81" s="42"/>
      <c r="DB81" s="263">
        <v>0.17391304347826086</v>
      </c>
      <c r="DC81" s="41">
        <v>0.15789473684210525</v>
      </c>
      <c r="DD81" s="42"/>
      <c r="DE81" s="668"/>
      <c r="DF81" s="549"/>
      <c r="DG81" s="263" t="s">
        <v>192</v>
      </c>
      <c r="DH81" s="42"/>
      <c r="DI81" s="263"/>
      <c r="DJ81" s="173"/>
      <c r="DK81" s="189" t="s">
        <v>192</v>
      </c>
      <c r="DL81" s="94"/>
      <c r="DM81" s="189"/>
      <c r="DN81" s="173" t="s">
        <v>192</v>
      </c>
      <c r="DO81" s="189"/>
      <c r="DP81" s="94" t="s">
        <v>192</v>
      </c>
      <c r="DQ81" s="189"/>
      <c r="DR81" s="173" t="s">
        <v>192</v>
      </c>
      <c r="DS81" s="189"/>
      <c r="DT81" s="94"/>
      <c r="DU81" s="189"/>
      <c r="DV81" s="173"/>
    </row>
    <row r="82" spans="1:126" x14ac:dyDescent="0.25">
      <c r="A82" s="10">
        <v>87</v>
      </c>
      <c r="B82" s="35" t="s">
        <v>130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8"/>
      <c r="K82" s="195">
        <v>8</v>
      </c>
      <c r="L82" s="37">
        <v>8</v>
      </c>
      <c r="M82" s="38"/>
      <c r="N82" s="195">
        <v>67</v>
      </c>
      <c r="O82" s="37">
        <v>67</v>
      </c>
      <c r="P82" s="37">
        <v>57</v>
      </c>
      <c r="Q82" s="37">
        <v>60</v>
      </c>
      <c r="R82" s="37">
        <v>90</v>
      </c>
      <c r="S82" s="37">
        <v>75</v>
      </c>
      <c r="T82" s="37">
        <v>72</v>
      </c>
      <c r="U82" s="38"/>
      <c r="V82" s="195">
        <v>9</v>
      </c>
      <c r="W82" s="37">
        <v>12</v>
      </c>
      <c r="X82" s="37">
        <v>0</v>
      </c>
      <c r="Y82" s="37">
        <v>0</v>
      </c>
      <c r="Z82" s="37">
        <v>2</v>
      </c>
      <c r="AA82" s="37">
        <v>3</v>
      </c>
      <c r="AB82" s="37">
        <v>10</v>
      </c>
      <c r="AC82" s="37">
        <v>0</v>
      </c>
      <c r="AD82" s="37">
        <v>0</v>
      </c>
      <c r="AE82" s="38"/>
      <c r="AF82" s="195">
        <v>0</v>
      </c>
      <c r="AG82" s="37">
        <v>4</v>
      </c>
      <c r="AH82" s="38"/>
      <c r="AI82" s="195">
        <v>2</v>
      </c>
      <c r="AJ82" s="37">
        <v>3</v>
      </c>
      <c r="AK82" s="38"/>
      <c r="AL82" s="248">
        <v>25.611692591391058</v>
      </c>
      <c r="AM82" s="39">
        <v>26.664617731259355</v>
      </c>
      <c r="AN82" s="39">
        <v>40.494931730610531</v>
      </c>
      <c r="AO82" s="39">
        <v>32.270732665152728</v>
      </c>
      <c r="AP82" s="39">
        <v>32.270732665152728</v>
      </c>
      <c r="AQ82" s="39">
        <v>37.563815800706884</v>
      </c>
      <c r="AR82" s="39">
        <v>41.263282508352262</v>
      </c>
      <c r="AS82" s="39">
        <v>39.84041069771942</v>
      </c>
      <c r="AT82" s="39">
        <v>39.840000000000003</v>
      </c>
      <c r="AU82" s="587"/>
      <c r="AV82" s="252">
        <v>47430.008935634971</v>
      </c>
      <c r="AW82" s="226">
        <v>52730.206430242288</v>
      </c>
      <c r="AX82" s="226">
        <v>58095.856028138711</v>
      </c>
      <c r="AY82" s="226">
        <v>58151.348028753397</v>
      </c>
      <c r="AZ82" s="226">
        <v>51769.767958065124</v>
      </c>
      <c r="BA82" s="226">
        <v>55549.100460441317</v>
      </c>
      <c r="BB82" s="226">
        <v>62594.179885145793</v>
      </c>
      <c r="BC82" s="226">
        <v>60745.300254409485</v>
      </c>
      <c r="BD82" s="226">
        <v>64802.74</v>
      </c>
      <c r="BE82" s="567"/>
      <c r="BF82" s="252">
        <v>5522.1654970660384</v>
      </c>
      <c r="BG82" s="226">
        <v>5182.0991343247906</v>
      </c>
      <c r="BH82" s="226">
        <v>4817.8439508027841</v>
      </c>
      <c r="BI82" s="226">
        <v>6432.8034558710542</v>
      </c>
      <c r="BJ82" s="226">
        <v>6881.008076220397</v>
      </c>
      <c r="BK82" s="226">
        <v>6266.8112304426277</v>
      </c>
      <c r="BL82" s="226">
        <v>4971.2153032708975</v>
      </c>
      <c r="BM82" s="226">
        <v>3960.1510520714169</v>
      </c>
      <c r="BN82" s="226">
        <v>3732.28</v>
      </c>
      <c r="BO82" s="567"/>
      <c r="BP82" s="252">
        <v>23285.240266133944</v>
      </c>
      <c r="BQ82" s="226">
        <v>27017.52</v>
      </c>
      <c r="BR82" s="567"/>
      <c r="BS82" s="658"/>
      <c r="BT82" s="263">
        <v>0.11642767144657107</v>
      </c>
      <c r="BU82" s="41">
        <v>9.8275722496559539E-2</v>
      </c>
      <c r="BV82" s="41">
        <v>8.2929218711731575E-2</v>
      </c>
      <c r="BW82" s="41">
        <v>0.11062174264112164</v>
      </c>
      <c r="BX82" s="41">
        <v>0.1329155672823219</v>
      </c>
      <c r="BY82" s="41">
        <v>0.11281571039850535</v>
      </c>
      <c r="BZ82" s="41">
        <v>7.9419768936865892E-2</v>
      </c>
      <c r="CA82" s="41">
        <v>6.5192715082249525E-2</v>
      </c>
      <c r="CB82" s="41">
        <v>5.7594478258172419E-2</v>
      </c>
      <c r="CC82" s="42"/>
      <c r="CD82" s="195" t="s">
        <v>107</v>
      </c>
      <c r="CE82" s="43">
        <v>-1.8151948950011529</v>
      </c>
      <c r="CF82" s="43">
        <v>-1.5346503784827963</v>
      </c>
      <c r="CG82" s="43">
        <v>2.769252392939006</v>
      </c>
      <c r="CH82" s="43">
        <v>2.2293824641200262</v>
      </c>
      <c r="CI82" s="43">
        <v>-2.0099856883816547</v>
      </c>
      <c r="CJ82" s="43">
        <v>-3.3395941461639462</v>
      </c>
      <c r="CK82" s="43">
        <v>-1.4227053854616367</v>
      </c>
      <c r="CL82" s="43">
        <v>-0.7598236824077107</v>
      </c>
      <c r="CM82" s="562">
        <f t="shared" si="87"/>
        <v>-5.7594478258172419</v>
      </c>
      <c r="CN82" s="263">
        <v>0</v>
      </c>
      <c r="CO82" s="41">
        <v>0</v>
      </c>
      <c r="CP82" s="41">
        <v>3.5087719298245612E-2</v>
      </c>
      <c r="CQ82" s="41">
        <v>0.05</v>
      </c>
      <c r="CR82" s="41">
        <v>0.1111111111111111</v>
      </c>
      <c r="CS82" s="41">
        <v>0</v>
      </c>
      <c r="CT82" s="41">
        <v>0</v>
      </c>
      <c r="CU82" s="42"/>
      <c r="CV82" s="263">
        <v>0</v>
      </c>
      <c r="CW82" s="41">
        <v>5.5555555555555552E-2</v>
      </c>
      <c r="CX82" s="42"/>
      <c r="CY82" s="263">
        <v>2.6666666666666668E-2</v>
      </c>
      <c r="CZ82" s="41">
        <v>4.1666666666666664E-2</v>
      </c>
      <c r="DA82" s="42"/>
      <c r="DB82" s="263">
        <v>2.6666666666666668E-2</v>
      </c>
      <c r="DC82" s="41">
        <v>9.7222222222222224E-2</v>
      </c>
      <c r="DD82" s="42"/>
      <c r="DE82" s="668"/>
      <c r="DF82" s="549"/>
      <c r="DG82" s="263"/>
      <c r="DH82" s="42" t="s">
        <v>192</v>
      </c>
      <c r="DI82" s="263" t="s">
        <v>192</v>
      </c>
      <c r="DJ82" s="173"/>
      <c r="DK82" s="189"/>
      <c r="DL82" s="94" t="s">
        <v>192</v>
      </c>
      <c r="DM82" s="189" t="s">
        <v>192</v>
      </c>
      <c r="DN82" s="173"/>
      <c r="DO82" s="189"/>
      <c r="DP82" s="94" t="s">
        <v>192</v>
      </c>
      <c r="DQ82" s="189"/>
      <c r="DR82" s="173" t="s">
        <v>192</v>
      </c>
      <c r="DS82" s="189"/>
      <c r="DT82" s="94"/>
      <c r="DU82" s="189"/>
      <c r="DV82" s="173"/>
    </row>
    <row r="83" spans="1:126" x14ac:dyDescent="0.25">
      <c r="A83" s="10">
        <v>87</v>
      </c>
      <c r="B83" s="35" t="s">
        <v>152</v>
      </c>
      <c r="C83" s="37"/>
      <c r="D83" s="37"/>
      <c r="E83" s="37"/>
      <c r="F83" s="37">
        <v>6</v>
      </c>
      <c r="G83" s="37">
        <v>0</v>
      </c>
      <c r="H83" s="37">
        <v>0</v>
      </c>
      <c r="I83" s="37">
        <v>0</v>
      </c>
      <c r="J83" s="38"/>
      <c r="K83" s="195">
        <v>11</v>
      </c>
      <c r="L83" s="37">
        <v>6</v>
      </c>
      <c r="M83" s="38"/>
      <c r="N83" s="195"/>
      <c r="O83" s="37"/>
      <c r="P83" s="37"/>
      <c r="Q83" s="37">
        <v>21</v>
      </c>
      <c r="R83" s="37">
        <v>9</v>
      </c>
      <c r="S83" s="37">
        <v>17</v>
      </c>
      <c r="T83" s="37">
        <v>7</v>
      </c>
      <c r="U83" s="38"/>
      <c r="V83" s="195"/>
      <c r="W83" s="37"/>
      <c r="X83" s="37"/>
      <c r="Y83" s="37"/>
      <c r="Z83" s="37"/>
      <c r="AA83" s="37">
        <v>0</v>
      </c>
      <c r="AB83" s="37">
        <v>0</v>
      </c>
      <c r="AC83" s="37">
        <v>0</v>
      </c>
      <c r="AD83" s="37">
        <v>0</v>
      </c>
      <c r="AE83" s="38"/>
      <c r="AF83" s="195">
        <v>0</v>
      </c>
      <c r="AG83" s="37">
        <v>0</v>
      </c>
      <c r="AH83" s="38"/>
      <c r="AI83" s="195">
        <v>0</v>
      </c>
      <c r="AJ83" s="37">
        <v>3</v>
      </c>
      <c r="AK83" s="38"/>
      <c r="AL83" s="248"/>
      <c r="AM83" s="39"/>
      <c r="AN83" s="39"/>
      <c r="AO83" s="39"/>
      <c r="AP83" s="39"/>
      <c r="AQ83" s="39" t="s">
        <v>261</v>
      </c>
      <c r="AR83" s="39" t="s">
        <v>261</v>
      </c>
      <c r="AS83" s="39" t="s">
        <v>261</v>
      </c>
      <c r="AT83" s="39" t="s">
        <v>269</v>
      </c>
      <c r="AU83" s="587"/>
      <c r="AV83" s="252"/>
      <c r="AW83" s="226"/>
      <c r="AX83" s="226"/>
      <c r="AY83" s="226"/>
      <c r="AZ83" s="226"/>
      <c r="BA83" s="226">
        <v>11274.836227454596</v>
      </c>
      <c r="BB83" s="226">
        <v>11142.509149065743</v>
      </c>
      <c r="BC83" s="226">
        <v>11310.151905794502</v>
      </c>
      <c r="BD83" s="226">
        <v>16890</v>
      </c>
      <c r="BE83" s="567"/>
      <c r="BF83" s="252"/>
      <c r="BG83" s="226"/>
      <c r="BH83" s="226"/>
      <c r="BI83" s="226"/>
      <c r="BJ83" s="226"/>
      <c r="BK83" s="226">
        <v>2935.3845453355416</v>
      </c>
      <c r="BL83" s="226">
        <v>1405.7973489052424</v>
      </c>
      <c r="BM83" s="226">
        <v>432.93720582125314</v>
      </c>
      <c r="BN83" s="226">
        <v>880</v>
      </c>
      <c r="BO83" s="567"/>
      <c r="BP83" s="252">
        <v>1651.0577629040242</v>
      </c>
      <c r="BQ83" s="226">
        <v>1173</v>
      </c>
      <c r="BR83" s="567"/>
      <c r="BS83" s="658"/>
      <c r="BT83" s="263"/>
      <c r="BU83" s="41"/>
      <c r="BV83" s="41"/>
      <c r="BW83" s="41"/>
      <c r="BX83" s="41"/>
      <c r="BY83" s="41">
        <v>0.26034830893488137</v>
      </c>
      <c r="BZ83" s="41">
        <v>0.12616524070999871</v>
      </c>
      <c r="CA83" s="41">
        <v>3.827863758394328E-2</v>
      </c>
      <c r="CB83" s="41">
        <v>5.2101835405565421E-2</v>
      </c>
      <c r="CC83" s="42"/>
      <c r="CD83" s="195"/>
      <c r="CE83" s="43"/>
      <c r="CF83" s="43"/>
      <c r="CG83" s="43"/>
      <c r="CH83" s="43"/>
      <c r="CI83" s="43"/>
      <c r="CJ83" s="43">
        <v>-13.418306822488265</v>
      </c>
      <c r="CK83" s="43">
        <v>-8.7886603126055416</v>
      </c>
      <c r="CL83" s="43">
        <v>1.382319782162214</v>
      </c>
      <c r="CM83" s="562">
        <f t="shared" si="87"/>
        <v>-5.2101835405565424</v>
      </c>
      <c r="CN83" s="263"/>
      <c r="CO83" s="41"/>
      <c r="CP83" s="41"/>
      <c r="CQ83" s="41">
        <v>0</v>
      </c>
      <c r="CR83" s="41">
        <v>0</v>
      </c>
      <c r="CS83" s="41">
        <v>0</v>
      </c>
      <c r="CT83" s="41">
        <v>0</v>
      </c>
      <c r="CU83" s="42"/>
      <c r="CV83" s="263">
        <v>0</v>
      </c>
      <c r="CW83" s="41">
        <v>0</v>
      </c>
      <c r="CX83" s="42"/>
      <c r="CY83" s="263">
        <v>0</v>
      </c>
      <c r="CZ83" s="41">
        <v>0.42857142857142855</v>
      </c>
      <c r="DA83" s="42"/>
      <c r="DB83" s="263">
        <v>0</v>
      </c>
      <c r="DC83" s="41">
        <v>0.42857142857142855</v>
      </c>
      <c r="DD83" s="42"/>
      <c r="DE83" s="668"/>
      <c r="DF83" s="549"/>
      <c r="DG83" s="263" t="s">
        <v>192</v>
      </c>
      <c r="DH83" s="42"/>
      <c r="DI83" s="263"/>
      <c r="DJ83" s="173" t="s">
        <v>192</v>
      </c>
      <c r="DK83" s="189"/>
      <c r="DL83" s="94" t="s">
        <v>192</v>
      </c>
      <c r="DM83" s="189"/>
      <c r="DN83" s="173" t="s">
        <v>192</v>
      </c>
      <c r="DO83" s="189"/>
      <c r="DP83" s="94" t="s">
        <v>192</v>
      </c>
      <c r="DQ83" s="189"/>
      <c r="DR83" s="173" t="s">
        <v>192</v>
      </c>
      <c r="DS83" s="189"/>
      <c r="DT83" s="94"/>
      <c r="DU83" s="189"/>
      <c r="DV83" s="173"/>
    </row>
    <row r="84" spans="1:126" x14ac:dyDescent="0.25">
      <c r="A84" s="10">
        <v>87</v>
      </c>
      <c r="B84" s="35" t="s">
        <v>131</v>
      </c>
      <c r="C84" s="37">
        <v>0</v>
      </c>
      <c r="D84" s="37">
        <v>0</v>
      </c>
      <c r="E84" s="37">
        <v>0</v>
      </c>
      <c r="F84" s="37"/>
      <c r="G84" s="37">
        <v>9</v>
      </c>
      <c r="H84" s="37">
        <v>7</v>
      </c>
      <c r="I84" s="37">
        <v>0</v>
      </c>
      <c r="J84" s="38"/>
      <c r="K84" s="195">
        <v>3</v>
      </c>
      <c r="L84" s="37">
        <v>7</v>
      </c>
      <c r="M84" s="38"/>
      <c r="N84" s="195">
        <v>20</v>
      </c>
      <c r="O84" s="37">
        <v>28</v>
      </c>
      <c r="P84" s="37">
        <v>39</v>
      </c>
      <c r="Q84" s="37"/>
      <c r="R84" s="37">
        <v>30</v>
      </c>
      <c r="S84" s="37">
        <v>73</v>
      </c>
      <c r="T84" s="37">
        <v>20</v>
      </c>
      <c r="U84" s="38"/>
      <c r="V84" s="195">
        <v>9</v>
      </c>
      <c r="W84" s="37">
        <v>4</v>
      </c>
      <c r="X84" s="37">
        <v>0</v>
      </c>
      <c r="Y84" s="37">
        <v>0</v>
      </c>
      <c r="Z84" s="37">
        <v>10</v>
      </c>
      <c r="AA84" s="37"/>
      <c r="AB84" s="37">
        <v>10</v>
      </c>
      <c r="AC84" s="37">
        <v>0</v>
      </c>
      <c r="AD84" s="37">
        <v>0</v>
      </c>
      <c r="AE84" s="38"/>
      <c r="AF84" s="195">
        <v>13</v>
      </c>
      <c r="AG84" s="37">
        <v>10</v>
      </c>
      <c r="AH84" s="38"/>
      <c r="AI84" s="195">
        <v>27</v>
      </c>
      <c r="AJ84" s="37">
        <v>10</v>
      </c>
      <c r="AK84" s="38"/>
      <c r="AL84" s="248">
        <v>19.023796108161022</v>
      </c>
      <c r="AM84" s="39">
        <v>34.433497817314645</v>
      </c>
      <c r="AN84" s="39">
        <v>47.538147193243063</v>
      </c>
      <c r="AO84" s="39">
        <v>47.538147193243063</v>
      </c>
      <c r="AP84" s="39">
        <v>47.538147193243063</v>
      </c>
      <c r="AQ84" s="39"/>
      <c r="AR84" s="39">
        <v>56.203436519997041</v>
      </c>
      <c r="AS84" s="39">
        <v>56.203436519997041</v>
      </c>
      <c r="AT84" s="39">
        <v>56.2</v>
      </c>
      <c r="AU84" s="587"/>
      <c r="AV84" s="252">
        <v>18699.381335336737</v>
      </c>
      <c r="AW84" s="226">
        <v>26086.931776142424</v>
      </c>
      <c r="AX84" s="226">
        <v>37755.903495142316</v>
      </c>
      <c r="AY84" s="226">
        <v>55013.915686307992</v>
      </c>
      <c r="AZ84" s="226">
        <v>51552.068571038297</v>
      </c>
      <c r="BA84" s="226"/>
      <c r="BB84" s="226">
        <v>51655.369064490238</v>
      </c>
      <c r="BC84" s="226">
        <v>67382.285815106341</v>
      </c>
      <c r="BD84" s="226">
        <v>32555.56</v>
      </c>
      <c r="BE84" s="567"/>
      <c r="BF84" s="252">
        <v>478.08492837263304</v>
      </c>
      <c r="BG84" s="226">
        <v>618.9492376252839</v>
      </c>
      <c r="BH84" s="226">
        <v>2417.4592062651891</v>
      </c>
      <c r="BI84" s="226">
        <v>8860.2227648106727</v>
      </c>
      <c r="BJ84" s="226">
        <v>11920.820029481903</v>
      </c>
      <c r="BK84" s="226"/>
      <c r="BL84" s="226">
        <v>8954.2034479029717</v>
      </c>
      <c r="BM84" s="226">
        <v>28139.58087887946</v>
      </c>
      <c r="BN84" s="226">
        <v>5297.85</v>
      </c>
      <c r="BO84" s="567"/>
      <c r="BP84" s="252">
        <v>67753.55575665478</v>
      </c>
      <c r="BQ84" s="226">
        <v>12396.64</v>
      </c>
      <c r="BR84" s="567"/>
      <c r="BS84" s="658"/>
      <c r="BT84" s="263">
        <v>2.5566884796834576E-2</v>
      </c>
      <c r="BU84" s="41">
        <v>2.3726409948729137E-2</v>
      </c>
      <c r="BV84" s="41">
        <v>6.4028641416996421E-2</v>
      </c>
      <c r="BW84" s="41">
        <v>0.16105421063521622</v>
      </c>
      <c r="BX84" s="41">
        <v>0.23123844221799011</v>
      </c>
      <c r="BY84" s="41"/>
      <c r="BZ84" s="41">
        <v>0.17334506770678393</v>
      </c>
      <c r="CA84" s="41">
        <v>0.41761095721942526</v>
      </c>
      <c r="CB84" s="41">
        <v>0.16273257164060456</v>
      </c>
      <c r="CC84" s="42"/>
      <c r="CD84" s="195" t="s">
        <v>107</v>
      </c>
      <c r="CE84" s="43">
        <v>-0.18404748481054384</v>
      </c>
      <c r="CF84" s="43">
        <v>4.030223146826728</v>
      </c>
      <c r="CG84" s="43">
        <v>9.70255692182198</v>
      </c>
      <c r="CH84" s="43">
        <v>7.0184231582773897</v>
      </c>
      <c r="CI84" s="43"/>
      <c r="CJ84" s="43"/>
      <c r="CK84" s="43">
        <v>24.426588951264133</v>
      </c>
      <c r="CL84" s="43">
        <v>-25.487838557882071</v>
      </c>
      <c r="CM84" s="562">
        <f t="shared" si="87"/>
        <v>-16.273257164060457</v>
      </c>
      <c r="CN84" s="263">
        <v>0</v>
      </c>
      <c r="CO84" s="41">
        <v>0</v>
      </c>
      <c r="CP84" s="41">
        <v>0.25641025641025639</v>
      </c>
      <c r="CQ84" s="41"/>
      <c r="CR84" s="41">
        <v>0.33333333333333331</v>
      </c>
      <c r="CS84" s="41">
        <v>0</v>
      </c>
      <c r="CT84" s="41">
        <v>0</v>
      </c>
      <c r="CU84" s="42"/>
      <c r="CV84" s="263">
        <v>0.17808219178082191</v>
      </c>
      <c r="CW84" s="41">
        <v>0.5</v>
      </c>
      <c r="CX84" s="42"/>
      <c r="CY84" s="263">
        <v>0.36986301369863012</v>
      </c>
      <c r="CZ84" s="41">
        <v>0.5</v>
      </c>
      <c r="DA84" s="42"/>
      <c r="DB84" s="263">
        <v>0.54794520547945202</v>
      </c>
      <c r="DC84" s="41">
        <v>1</v>
      </c>
      <c r="DD84" s="42"/>
      <c r="DE84" s="668"/>
      <c r="DF84" s="549"/>
      <c r="DG84" s="263"/>
      <c r="DH84" s="42"/>
      <c r="DI84" s="263"/>
      <c r="DJ84" s="173" t="s">
        <v>192</v>
      </c>
      <c r="DK84" s="189"/>
      <c r="DL84" s="94"/>
      <c r="DM84" s="189" t="s">
        <v>192</v>
      </c>
      <c r="DN84" s="173"/>
      <c r="DO84" s="189"/>
      <c r="DP84" s="94" t="s">
        <v>192</v>
      </c>
      <c r="DQ84" s="189" t="s">
        <v>192</v>
      </c>
      <c r="DR84" s="173"/>
      <c r="DS84" s="189"/>
      <c r="DT84" s="94"/>
      <c r="DU84" s="189"/>
      <c r="DV84" s="173"/>
    </row>
    <row r="85" spans="1:126" x14ac:dyDescent="0.25">
      <c r="A85" s="10">
        <v>92</v>
      </c>
      <c r="B85" s="35" t="s">
        <v>46</v>
      </c>
      <c r="C85" s="37"/>
      <c r="D85" s="37"/>
      <c r="E85" s="37"/>
      <c r="F85" s="37">
        <v>0</v>
      </c>
      <c r="G85" s="37"/>
      <c r="H85" s="37">
        <v>21</v>
      </c>
      <c r="I85" s="37">
        <v>20</v>
      </c>
      <c r="J85" s="38">
        <v>21</v>
      </c>
      <c r="K85" s="195">
        <v>0</v>
      </c>
      <c r="L85" s="37">
        <v>3</v>
      </c>
      <c r="M85" s="38">
        <v>0</v>
      </c>
      <c r="N85" s="195"/>
      <c r="O85" s="37"/>
      <c r="P85" s="37"/>
      <c r="Q85" s="37">
        <v>90</v>
      </c>
      <c r="R85" s="37"/>
      <c r="S85" s="37">
        <v>67</v>
      </c>
      <c r="T85" s="37">
        <v>196</v>
      </c>
      <c r="U85" s="38">
        <v>44</v>
      </c>
      <c r="V85" s="195"/>
      <c r="W85" s="37"/>
      <c r="X85" s="37"/>
      <c r="Y85" s="37"/>
      <c r="Z85" s="37"/>
      <c r="AA85" s="37">
        <v>8</v>
      </c>
      <c r="AB85" s="37"/>
      <c r="AC85" s="37">
        <v>3</v>
      </c>
      <c r="AD85" s="37">
        <v>30</v>
      </c>
      <c r="AE85" s="38">
        <v>7</v>
      </c>
      <c r="AF85" s="195">
        <v>25</v>
      </c>
      <c r="AG85" s="37">
        <v>1</v>
      </c>
      <c r="AH85" s="38">
        <v>4</v>
      </c>
      <c r="AI85" s="195">
        <v>20</v>
      </c>
      <c r="AJ85" s="37">
        <v>35</v>
      </c>
      <c r="AK85" s="38">
        <v>3</v>
      </c>
      <c r="AL85" s="248"/>
      <c r="AM85" s="39"/>
      <c r="AN85" s="39"/>
      <c r="AO85" s="39"/>
      <c r="AP85" s="39"/>
      <c r="AQ85" s="39">
        <v>64.015002760371317</v>
      </c>
      <c r="AR85" s="39"/>
      <c r="AS85" s="39">
        <v>80.278427555904642</v>
      </c>
      <c r="AT85" s="39">
        <v>71.59</v>
      </c>
      <c r="AU85" s="587">
        <v>68.13</v>
      </c>
      <c r="AV85" s="252"/>
      <c r="AW85" s="226"/>
      <c r="AX85" s="226"/>
      <c r="AY85" s="226"/>
      <c r="AZ85" s="226"/>
      <c r="BA85" s="226">
        <v>150870.52720246327</v>
      </c>
      <c r="BB85" s="226"/>
      <c r="BC85" s="226">
        <v>179751.39583724624</v>
      </c>
      <c r="BD85" s="226">
        <v>137023.17000000001</v>
      </c>
      <c r="BE85" s="567">
        <v>87863</v>
      </c>
      <c r="BF85" s="252"/>
      <c r="BG85" s="226"/>
      <c r="BH85" s="226"/>
      <c r="BI85" s="226"/>
      <c r="BJ85" s="226"/>
      <c r="BK85" s="226">
        <v>31959.820945811352</v>
      </c>
      <c r="BL85" s="226"/>
      <c r="BM85" s="226">
        <v>20062.492529922994</v>
      </c>
      <c r="BN85" s="226">
        <v>3942.83</v>
      </c>
      <c r="BO85" s="567">
        <v>3349</v>
      </c>
      <c r="BP85" s="252">
        <v>52077.108269161814</v>
      </c>
      <c r="BQ85" s="226">
        <v>49978.57</v>
      </c>
      <c r="BR85" s="567">
        <v>32986</v>
      </c>
      <c r="BS85" s="658">
        <f>(BR85-BQ85)/BQ85</f>
        <v>-0.33999712276681787</v>
      </c>
      <c r="BT85" s="263"/>
      <c r="BU85" s="41"/>
      <c r="BV85" s="41"/>
      <c r="BW85" s="41"/>
      <c r="BX85" s="41"/>
      <c r="BY85" s="41">
        <f t="shared" ref="BY85" si="117">BK85/BA85</f>
        <v>0.2118360791761689</v>
      </c>
      <c r="BZ85" s="41"/>
      <c r="CA85" s="41">
        <f>BM85/BC85</f>
        <v>0.11161244360009499</v>
      </c>
      <c r="CB85" s="41">
        <f>BN85/BD85</f>
        <v>2.8774914490739045E-2</v>
      </c>
      <c r="CC85" s="42">
        <f t="shared" si="89"/>
        <v>3.8116158109784554E-2</v>
      </c>
      <c r="CD85" s="195" t="s">
        <v>107</v>
      </c>
      <c r="CE85" s="43"/>
      <c r="CF85" s="43"/>
      <c r="CG85" s="43"/>
      <c r="CH85" s="43"/>
      <c r="CI85" s="43"/>
      <c r="CJ85" s="43"/>
      <c r="CK85" s="43"/>
      <c r="CL85" s="43">
        <f t="shared" ref="CL85" si="118">(CB85-CA85)*100</f>
        <v>-8.2837529109355952</v>
      </c>
      <c r="CM85" s="562">
        <f t="shared" si="87"/>
        <v>0.93412436190455084</v>
      </c>
      <c r="CN85" s="263"/>
      <c r="CO85" s="41"/>
      <c r="CP85" s="41"/>
      <c r="CQ85" s="41">
        <f>AA85/Q85</f>
        <v>8.8888888888888892E-2</v>
      </c>
      <c r="CR85" s="41"/>
      <c r="CS85" s="41">
        <f>AC85/S85</f>
        <v>4.4776119402985072E-2</v>
      </c>
      <c r="CT85" s="41">
        <f>AD85/T85</f>
        <v>0.15306122448979592</v>
      </c>
      <c r="CU85" s="42">
        <f t="shared" si="90"/>
        <v>0.15909090909090909</v>
      </c>
      <c r="CV85" s="263">
        <f>AF85/S85</f>
        <v>0.37313432835820898</v>
      </c>
      <c r="CW85" s="41">
        <f>AG85/T85</f>
        <v>5.1020408163265302E-3</v>
      </c>
      <c r="CX85" s="42">
        <f t="shared" si="91"/>
        <v>9.0909090909090912E-2</v>
      </c>
      <c r="CY85" s="263">
        <f>AI85/S85</f>
        <v>0.29850746268656714</v>
      </c>
      <c r="CZ85" s="41">
        <f>AJ85/T85</f>
        <v>0.17857142857142858</v>
      </c>
      <c r="DA85" s="42">
        <f t="shared" si="92"/>
        <v>6.8181818181818177E-2</v>
      </c>
      <c r="DB85" s="263">
        <f>(AC85+AF85+AI85)/S85</f>
        <v>0.71641791044776115</v>
      </c>
      <c r="DC85" s="41">
        <f>(AD85+AG85+AJ85)/T85</f>
        <v>0.33673469387755101</v>
      </c>
      <c r="DD85" s="42">
        <f t="shared" si="93"/>
        <v>0.31818181818181818</v>
      </c>
      <c r="DE85" s="668">
        <f t="shared" si="94"/>
        <v>-4.8330772454253497E-2</v>
      </c>
      <c r="DF85" s="549">
        <f t="shared" si="95"/>
        <v>-0.77551020408163263</v>
      </c>
      <c r="DG85" s="263"/>
      <c r="DH85" s="42" t="s">
        <v>192</v>
      </c>
      <c r="DI85" s="263"/>
      <c r="DJ85" s="173"/>
      <c r="DK85" s="189"/>
      <c r="DL85" s="94" t="s">
        <v>192</v>
      </c>
      <c r="DM85" s="189"/>
      <c r="DN85" s="173" t="s">
        <v>192</v>
      </c>
      <c r="DO85" s="189"/>
      <c r="DP85" s="94" t="s">
        <v>192</v>
      </c>
      <c r="DQ85" s="189"/>
      <c r="DR85" s="173" t="s">
        <v>192</v>
      </c>
      <c r="DS85" s="189"/>
      <c r="DT85" s="94" t="s">
        <v>192</v>
      </c>
      <c r="DU85" s="189" t="s">
        <v>192</v>
      </c>
      <c r="DV85" s="173"/>
    </row>
    <row r="86" spans="1:126" x14ac:dyDescent="0.25">
      <c r="A86" s="10">
        <v>93</v>
      </c>
      <c r="B86" s="35" t="s">
        <v>170</v>
      </c>
      <c r="C86" s="37"/>
      <c r="D86" s="37"/>
      <c r="E86" s="37"/>
      <c r="F86" s="37">
        <v>0</v>
      </c>
      <c r="G86" s="37">
        <v>0</v>
      </c>
      <c r="H86" s="37">
        <v>0</v>
      </c>
      <c r="I86" s="37"/>
      <c r="J86" s="38"/>
      <c r="K86" s="195">
        <v>10</v>
      </c>
      <c r="L86" s="37"/>
      <c r="M86" s="38"/>
      <c r="N86" s="195"/>
      <c r="O86" s="37"/>
      <c r="P86" s="37"/>
      <c r="Q86" s="37">
        <v>18</v>
      </c>
      <c r="R86" s="37">
        <v>24</v>
      </c>
      <c r="S86" s="37">
        <v>25</v>
      </c>
      <c r="T86" s="37"/>
      <c r="U86" s="38"/>
      <c r="V86" s="195"/>
      <c r="W86" s="37"/>
      <c r="X86" s="37"/>
      <c r="Y86" s="37"/>
      <c r="Z86" s="37"/>
      <c r="AA86" s="37">
        <v>0</v>
      </c>
      <c r="AB86" s="37">
        <v>0</v>
      </c>
      <c r="AC86" s="37">
        <v>0</v>
      </c>
      <c r="AD86" s="37"/>
      <c r="AE86" s="38"/>
      <c r="AF86" s="195">
        <v>0</v>
      </c>
      <c r="AG86" s="37"/>
      <c r="AH86" s="38"/>
      <c r="AI86" s="195">
        <v>0</v>
      </c>
      <c r="AJ86" s="37"/>
      <c r="AK86" s="38"/>
      <c r="AL86" s="248"/>
      <c r="AM86" s="37"/>
      <c r="AN86" s="39"/>
      <c r="AO86" s="39"/>
      <c r="AP86" s="39"/>
      <c r="AQ86" s="39">
        <v>47.011684623308916</v>
      </c>
      <c r="AR86" s="39">
        <v>47.011684623308916</v>
      </c>
      <c r="AS86" s="39">
        <v>47.011684623308916</v>
      </c>
      <c r="AT86" s="39"/>
      <c r="AU86" s="587"/>
      <c r="AV86" s="252"/>
      <c r="AW86" s="226"/>
      <c r="AX86" s="226"/>
      <c r="AY86" s="226"/>
      <c r="AZ86" s="226"/>
      <c r="BA86" s="226">
        <v>22752.559746387331</v>
      </c>
      <c r="BB86" s="226">
        <v>30300.382467942698</v>
      </c>
      <c r="BC86" s="226">
        <v>31594.712039202965</v>
      </c>
      <c r="BD86" s="226"/>
      <c r="BE86" s="567"/>
      <c r="BF86" s="252"/>
      <c r="BG86" s="226"/>
      <c r="BH86" s="226"/>
      <c r="BI86" s="226"/>
      <c r="BJ86" s="226"/>
      <c r="BK86" s="226">
        <v>4738.362331460834</v>
      </c>
      <c r="BL86" s="226">
        <v>5958.8021695949365</v>
      </c>
      <c r="BM86" s="226">
        <v>6956.3775960296189</v>
      </c>
      <c r="BN86" s="226"/>
      <c r="BO86" s="567"/>
      <c r="BP86" s="252">
        <v>14398.16791025663</v>
      </c>
      <c r="BQ86" s="226"/>
      <c r="BR86" s="567"/>
      <c r="BS86" s="658"/>
      <c r="BT86" s="263"/>
      <c r="BU86" s="41"/>
      <c r="BV86" s="41"/>
      <c r="BW86" s="41"/>
      <c r="BX86" s="41"/>
      <c r="BY86" s="41">
        <v>0.20825623069567786</v>
      </c>
      <c r="BZ86" s="41">
        <v>0.19665765525894766</v>
      </c>
      <c r="CA86" s="41">
        <v>0.22017537578434301</v>
      </c>
      <c r="CB86" s="41"/>
      <c r="CC86" s="42"/>
      <c r="CD86" s="195"/>
      <c r="CE86" s="43"/>
      <c r="CF86" s="43"/>
      <c r="CG86" s="43"/>
      <c r="CH86" s="43"/>
      <c r="CI86" s="43"/>
      <c r="CJ86" s="43">
        <v>-1.1598575436730207</v>
      </c>
      <c r="CK86" s="43">
        <v>2.3517720525395358</v>
      </c>
      <c r="CL86" s="43"/>
      <c r="CM86" s="562">
        <f t="shared" si="87"/>
        <v>0</v>
      </c>
      <c r="CN86" s="263"/>
      <c r="CO86" s="41"/>
      <c r="CP86" s="41"/>
      <c r="CQ86" s="41">
        <v>0</v>
      </c>
      <c r="CR86" s="41">
        <v>0</v>
      </c>
      <c r="CS86" s="41">
        <v>0</v>
      </c>
      <c r="CT86" s="41"/>
      <c r="CU86" s="42"/>
      <c r="CV86" s="263">
        <v>0</v>
      </c>
      <c r="CW86" s="41"/>
      <c r="CX86" s="42"/>
      <c r="CY86" s="263">
        <v>0</v>
      </c>
      <c r="CZ86" s="41"/>
      <c r="DA86" s="42"/>
      <c r="DB86" s="263">
        <v>0</v>
      </c>
      <c r="DC86" s="41"/>
      <c r="DD86" s="42"/>
      <c r="DE86" s="668"/>
      <c r="DF86" s="549"/>
      <c r="DG86" s="263"/>
      <c r="DH86" s="42"/>
      <c r="DI86" s="263" t="s">
        <v>192</v>
      </c>
      <c r="DJ86" s="173"/>
      <c r="DK86" s="189" t="s">
        <v>192</v>
      </c>
      <c r="DL86" s="94"/>
      <c r="DM86" s="189"/>
      <c r="DN86" s="173" t="s">
        <v>192</v>
      </c>
      <c r="DO86" s="189"/>
      <c r="DP86" s="94"/>
      <c r="DQ86" s="189"/>
      <c r="DR86" s="173"/>
      <c r="DS86" s="189"/>
      <c r="DT86" s="94"/>
      <c r="DU86" s="189"/>
      <c r="DV86" s="173"/>
    </row>
    <row r="87" spans="1:126" x14ac:dyDescent="0.25">
      <c r="A87" s="10">
        <v>93</v>
      </c>
      <c r="B87" s="35" t="s">
        <v>172</v>
      </c>
      <c r="C87" s="37"/>
      <c r="D87" s="37"/>
      <c r="E87" s="37"/>
      <c r="F87" s="37"/>
      <c r="G87" s="37">
        <v>3</v>
      </c>
      <c r="H87" s="37"/>
      <c r="I87" s="37"/>
      <c r="J87" s="38"/>
      <c r="K87" s="195"/>
      <c r="L87" s="37"/>
      <c r="M87" s="38"/>
      <c r="N87" s="195"/>
      <c r="O87" s="37"/>
      <c r="P87" s="37"/>
      <c r="Q87" s="37"/>
      <c r="R87" s="37">
        <v>7</v>
      </c>
      <c r="S87" s="37"/>
      <c r="T87" s="37"/>
      <c r="U87" s="38"/>
      <c r="V87" s="195"/>
      <c r="W87" s="37"/>
      <c r="X87" s="37"/>
      <c r="Y87" s="37"/>
      <c r="Z87" s="37"/>
      <c r="AA87" s="37"/>
      <c r="AB87" s="37">
        <v>0</v>
      </c>
      <c r="AC87" s="37"/>
      <c r="AD87" s="37"/>
      <c r="AE87" s="38"/>
      <c r="AF87" s="195"/>
      <c r="AG87" s="37"/>
      <c r="AH87" s="38"/>
      <c r="AI87" s="195"/>
      <c r="AJ87" s="37"/>
      <c r="AK87" s="38"/>
      <c r="AL87" s="248"/>
      <c r="AM87" s="37"/>
      <c r="AN87" s="39"/>
      <c r="AO87" s="39"/>
      <c r="AP87" s="39"/>
      <c r="AQ87" s="39"/>
      <c r="AR87" s="39" t="s">
        <v>335</v>
      </c>
      <c r="AS87" s="39"/>
      <c r="AT87" s="39"/>
      <c r="AU87" s="587"/>
      <c r="AV87" s="252"/>
      <c r="AW87" s="226"/>
      <c r="AX87" s="226"/>
      <c r="AY87" s="226"/>
      <c r="AZ87" s="226"/>
      <c r="BA87" s="226"/>
      <c r="BB87" s="226">
        <v>3387.1321164933606</v>
      </c>
      <c r="BC87" s="226"/>
      <c r="BD87" s="226"/>
      <c r="BE87" s="567"/>
      <c r="BF87" s="252"/>
      <c r="BG87" s="226"/>
      <c r="BH87" s="226"/>
      <c r="BI87" s="226"/>
      <c r="BJ87" s="226"/>
      <c r="BK87" s="226"/>
      <c r="BL87" s="226">
        <v>1185.9209680081503</v>
      </c>
      <c r="BM87" s="226"/>
      <c r="BN87" s="226"/>
      <c r="BO87" s="567"/>
      <c r="BP87" s="252"/>
      <c r="BQ87" s="226"/>
      <c r="BR87" s="567"/>
      <c r="BS87" s="658"/>
      <c r="BT87" s="263"/>
      <c r="BU87" s="41"/>
      <c r="BV87" s="41"/>
      <c r="BW87" s="41"/>
      <c r="BX87" s="41"/>
      <c r="BY87" s="41"/>
      <c r="BZ87" s="41">
        <v>0.35012539435158313</v>
      </c>
      <c r="CA87" s="41"/>
      <c r="CB87" s="41"/>
      <c r="CC87" s="42"/>
      <c r="CD87" s="195"/>
      <c r="CE87" s="43"/>
      <c r="CF87" s="43"/>
      <c r="CG87" s="43"/>
      <c r="CH87" s="43"/>
      <c r="CI87" s="43"/>
      <c r="CJ87" s="43"/>
      <c r="CK87" s="43"/>
      <c r="CL87" s="43"/>
      <c r="CM87" s="562">
        <f t="shared" si="87"/>
        <v>0</v>
      </c>
      <c r="CN87" s="263"/>
      <c r="CO87" s="41"/>
      <c r="CP87" s="41"/>
      <c r="CQ87" s="41"/>
      <c r="CR87" s="41">
        <v>0</v>
      </c>
      <c r="CS87" s="41"/>
      <c r="CT87" s="41"/>
      <c r="CU87" s="42"/>
      <c r="CV87" s="263"/>
      <c r="CW87" s="41"/>
      <c r="CX87" s="42"/>
      <c r="CY87" s="263"/>
      <c r="CZ87" s="41"/>
      <c r="DA87" s="42"/>
      <c r="DB87" s="263"/>
      <c r="DC87" s="41"/>
      <c r="DD87" s="42"/>
      <c r="DE87" s="668"/>
      <c r="DF87" s="549"/>
      <c r="DG87" s="263"/>
      <c r="DH87" s="42"/>
      <c r="DI87" s="263"/>
      <c r="DJ87" s="173" t="s">
        <v>192</v>
      </c>
      <c r="DK87" s="189"/>
      <c r="DL87" s="94"/>
      <c r="DM87" s="189"/>
      <c r="DN87" s="173"/>
      <c r="DO87" s="189"/>
      <c r="DP87" s="94"/>
      <c r="DQ87" s="189"/>
      <c r="DR87" s="173"/>
      <c r="DS87" s="189"/>
      <c r="DT87" s="94"/>
      <c r="DU87" s="189"/>
      <c r="DV87" s="173"/>
    </row>
    <row r="88" spans="1:126" x14ac:dyDescent="0.25">
      <c r="A88" s="10">
        <v>97</v>
      </c>
      <c r="B88" s="35" t="s">
        <v>49</v>
      </c>
      <c r="C88" s="37">
        <v>17</v>
      </c>
      <c r="D88" s="37">
        <v>17</v>
      </c>
      <c r="E88" s="37">
        <v>17</v>
      </c>
      <c r="F88" s="37"/>
      <c r="G88" s="37">
        <v>18</v>
      </c>
      <c r="H88" s="37">
        <v>0</v>
      </c>
      <c r="I88" s="37">
        <v>0</v>
      </c>
      <c r="J88" s="38"/>
      <c r="K88" s="195">
        <v>20</v>
      </c>
      <c r="L88" s="37">
        <v>16</v>
      </c>
      <c r="M88" s="38"/>
      <c r="N88" s="195">
        <v>20</v>
      </c>
      <c r="O88" s="37">
        <v>34</v>
      </c>
      <c r="P88" s="37">
        <v>36</v>
      </c>
      <c r="Q88" s="37"/>
      <c r="R88" s="37">
        <v>37</v>
      </c>
      <c r="S88" s="37">
        <v>43</v>
      </c>
      <c r="T88" s="37">
        <v>54</v>
      </c>
      <c r="U88" s="38"/>
      <c r="V88" s="195">
        <v>5</v>
      </c>
      <c r="W88" s="37">
        <v>7</v>
      </c>
      <c r="X88" s="37">
        <v>8</v>
      </c>
      <c r="Y88" s="37">
        <v>25</v>
      </c>
      <c r="Z88" s="37">
        <v>12</v>
      </c>
      <c r="AA88" s="37"/>
      <c r="AB88" s="37">
        <v>32</v>
      </c>
      <c r="AC88" s="37">
        <v>7</v>
      </c>
      <c r="AD88" s="37">
        <v>8</v>
      </c>
      <c r="AE88" s="38"/>
      <c r="AF88" s="195">
        <v>25</v>
      </c>
      <c r="AG88" s="37">
        <v>43</v>
      </c>
      <c r="AH88" s="38"/>
      <c r="AI88" s="195">
        <v>8</v>
      </c>
      <c r="AJ88" s="37">
        <v>15</v>
      </c>
      <c r="AK88" s="38"/>
      <c r="AL88" s="248" t="s">
        <v>269</v>
      </c>
      <c r="AM88" s="39" t="s">
        <v>284</v>
      </c>
      <c r="AN88" s="39" t="s">
        <v>300</v>
      </c>
      <c r="AO88" s="39" t="s">
        <v>300</v>
      </c>
      <c r="AP88" s="39" t="s">
        <v>300</v>
      </c>
      <c r="AQ88" s="39"/>
      <c r="AR88" s="39">
        <v>34.419269099208314</v>
      </c>
      <c r="AS88" s="39" t="s">
        <v>303</v>
      </c>
      <c r="AT88" s="39">
        <v>61.96</v>
      </c>
      <c r="AU88" s="587"/>
      <c r="AV88" s="252"/>
      <c r="AW88" s="226"/>
      <c r="AX88" s="226"/>
      <c r="AY88" s="226"/>
      <c r="AZ88" s="226"/>
      <c r="BA88" s="226"/>
      <c r="BB88" s="226">
        <v>109549.74644424334</v>
      </c>
      <c r="BC88" s="226">
        <v>122329.98104734748</v>
      </c>
      <c r="BD88" s="226">
        <v>117293</v>
      </c>
      <c r="BE88" s="567"/>
      <c r="BF88" s="252"/>
      <c r="BG88" s="226"/>
      <c r="BH88" s="226"/>
      <c r="BI88" s="226"/>
      <c r="BJ88" s="226"/>
      <c r="BK88" s="226"/>
      <c r="BL88" s="226">
        <v>1316.1564248353739</v>
      </c>
      <c r="BM88" s="226">
        <v>1227.9383725761379</v>
      </c>
      <c r="BN88" s="226">
        <v>5852</v>
      </c>
      <c r="BO88" s="567"/>
      <c r="BP88" s="252">
        <v>25835.083465660413</v>
      </c>
      <c r="BQ88" s="226">
        <v>24708</v>
      </c>
      <c r="BR88" s="567"/>
      <c r="BS88" s="658"/>
      <c r="BT88" s="263"/>
      <c r="BU88" s="41"/>
      <c r="BV88" s="41"/>
      <c r="BW88" s="41"/>
      <c r="BX88" s="41"/>
      <c r="BY88" s="41"/>
      <c r="BZ88" s="41">
        <f>BL88/BB88</f>
        <v>1.2014235245220285E-2</v>
      </c>
      <c r="CA88" s="41">
        <f>BM88/BC88</f>
        <v>1.0037918440458744E-2</v>
      </c>
      <c r="CB88" s="41">
        <f>BN88/BD88</f>
        <v>4.9892150426709178E-2</v>
      </c>
      <c r="CC88" s="42"/>
      <c r="CD88" s="195" t="s">
        <v>107</v>
      </c>
      <c r="CE88" s="43"/>
      <c r="CF88" s="43"/>
      <c r="CG88" s="43"/>
      <c r="CH88" s="43"/>
      <c r="CI88" s="43"/>
      <c r="CJ88" s="43"/>
      <c r="CK88" s="43">
        <f>(CA88-BZ88)*100</f>
        <v>-0.19763168047615409</v>
      </c>
      <c r="CL88" s="43">
        <f>(CB88-CA88)*100</f>
        <v>3.9854231986250435</v>
      </c>
      <c r="CM88" s="562">
        <f t="shared" si="87"/>
        <v>-4.9892150426709181</v>
      </c>
      <c r="CN88" s="263">
        <f>X88/N88</f>
        <v>0.4</v>
      </c>
      <c r="CO88" s="41">
        <f>Y88/O88</f>
        <v>0.73529411764705888</v>
      </c>
      <c r="CP88" s="41">
        <f>Z88/P88</f>
        <v>0.33333333333333331</v>
      </c>
      <c r="CQ88" s="41"/>
      <c r="CR88" s="41">
        <f>AB88/R88</f>
        <v>0.86486486486486491</v>
      </c>
      <c r="CS88" s="41">
        <f>AC88/S88</f>
        <v>0.16279069767441862</v>
      </c>
      <c r="CT88" s="41">
        <f>AD88/T88</f>
        <v>0.14814814814814814</v>
      </c>
      <c r="CU88" s="42"/>
      <c r="CV88" s="263">
        <f>AF88/S88</f>
        <v>0.58139534883720934</v>
      </c>
      <c r="CW88" s="41">
        <f>AG88/T88</f>
        <v>0.79629629629629628</v>
      </c>
      <c r="CX88" s="42"/>
      <c r="CY88" s="263">
        <f>AI88/S88</f>
        <v>0.18604651162790697</v>
      </c>
      <c r="CZ88" s="41">
        <f>AJ88/T88</f>
        <v>0.27777777777777779</v>
      </c>
      <c r="DA88" s="42"/>
      <c r="DB88" s="263">
        <f>(AC88+AF88+AI88)/S88</f>
        <v>0.93023255813953487</v>
      </c>
      <c r="DC88" s="41">
        <f>(AD88+AG88+AJ88)/T88</f>
        <v>1.2222222222222223</v>
      </c>
      <c r="DD88" s="42"/>
      <c r="DE88" s="668"/>
      <c r="DF88" s="549"/>
      <c r="DG88" s="263"/>
      <c r="DH88" s="42"/>
      <c r="DI88" s="263" t="s">
        <v>192</v>
      </c>
      <c r="DJ88" s="173"/>
      <c r="DK88" s="189"/>
      <c r="DL88" s="94" t="s">
        <v>192</v>
      </c>
      <c r="DM88" s="189" t="s">
        <v>192</v>
      </c>
      <c r="DN88" s="173"/>
      <c r="DO88" s="189"/>
      <c r="DP88" s="94" t="s">
        <v>192</v>
      </c>
      <c r="DQ88" s="189"/>
      <c r="DR88" s="173" t="s">
        <v>192</v>
      </c>
      <c r="DS88" s="189"/>
      <c r="DT88" s="94"/>
      <c r="DU88" s="189"/>
      <c r="DV88" s="173"/>
    </row>
    <row r="89" spans="1:126" x14ac:dyDescent="0.25">
      <c r="A89" s="10">
        <v>98</v>
      </c>
      <c r="B89" s="35" t="s">
        <v>92</v>
      </c>
      <c r="C89" s="37">
        <v>14</v>
      </c>
      <c r="D89" s="37">
        <v>14</v>
      </c>
      <c r="E89" s="37">
        <v>14</v>
      </c>
      <c r="F89" s="37">
        <v>0</v>
      </c>
      <c r="G89" s="37">
        <v>0</v>
      </c>
      <c r="H89" s="37">
        <v>0</v>
      </c>
      <c r="I89" s="37">
        <v>0</v>
      </c>
      <c r="J89" s="38">
        <v>0</v>
      </c>
      <c r="K89" s="195">
        <v>12</v>
      </c>
      <c r="L89" s="37">
        <v>19</v>
      </c>
      <c r="M89" s="38">
        <v>19</v>
      </c>
      <c r="N89" s="195">
        <v>135</v>
      </c>
      <c r="O89" s="37">
        <v>154</v>
      </c>
      <c r="P89" s="37">
        <v>160</v>
      </c>
      <c r="Q89" s="37">
        <v>86</v>
      </c>
      <c r="R89" s="37">
        <v>92</v>
      </c>
      <c r="S89" s="37">
        <v>124</v>
      </c>
      <c r="T89" s="37">
        <v>40</v>
      </c>
      <c r="U89" s="38">
        <v>86</v>
      </c>
      <c r="V89" s="195">
        <v>0</v>
      </c>
      <c r="W89" s="37">
        <v>30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4</v>
      </c>
      <c r="AE89" s="38">
        <v>2</v>
      </c>
      <c r="AF89" s="195">
        <v>0</v>
      </c>
      <c r="AG89" s="37">
        <v>0</v>
      </c>
      <c r="AH89" s="38">
        <v>1</v>
      </c>
      <c r="AI89" s="195">
        <v>27</v>
      </c>
      <c r="AJ89" s="37">
        <v>29</v>
      </c>
      <c r="AK89" s="38">
        <v>67</v>
      </c>
      <c r="AL89" s="248"/>
      <c r="AM89" s="39" t="s">
        <v>286</v>
      </c>
      <c r="AN89" s="39" t="s">
        <v>302</v>
      </c>
      <c r="AO89" s="39" t="s">
        <v>318</v>
      </c>
      <c r="AP89" s="39" t="s">
        <v>320</v>
      </c>
      <c r="AQ89" s="39" t="s">
        <v>329</v>
      </c>
      <c r="AR89" s="37" t="s">
        <v>335</v>
      </c>
      <c r="AS89" s="39">
        <v>58.124313464351374</v>
      </c>
      <c r="AT89" s="37">
        <v>58.12</v>
      </c>
      <c r="AU89" s="38">
        <v>58.12</v>
      </c>
      <c r="AV89" s="252">
        <v>38706.083061564823</v>
      </c>
      <c r="AW89" s="226">
        <v>50358.748669614863</v>
      </c>
      <c r="AX89" s="226">
        <v>69319.468870410536</v>
      </c>
      <c r="AY89" s="226">
        <v>88556.667292730272</v>
      </c>
      <c r="AZ89" s="226">
        <v>80074.231222360715</v>
      </c>
      <c r="BA89" s="226">
        <v>80648.37422666917</v>
      </c>
      <c r="BB89" s="226">
        <v>87354.369070181725</v>
      </c>
      <c r="BC89" s="226">
        <v>115117.44383924964</v>
      </c>
      <c r="BD89" s="226">
        <v>96598.34</v>
      </c>
      <c r="BE89" s="567">
        <v>112062.27</v>
      </c>
      <c r="BF89" s="252">
        <v>25731.256509638533</v>
      </c>
      <c r="BG89" s="226">
        <v>23396.295410953833</v>
      </c>
      <c r="BH89" s="226">
        <v>26020.14217335132</v>
      </c>
      <c r="BI89" s="226">
        <v>40608.661874434409</v>
      </c>
      <c r="BJ89" s="226">
        <v>48579.36209810985</v>
      </c>
      <c r="BK89" s="226">
        <v>8700.8611220197945</v>
      </c>
      <c r="BL89" s="226">
        <v>9718.2144666222739</v>
      </c>
      <c r="BM89" s="226">
        <v>13478.864662124861</v>
      </c>
      <c r="BN89" s="226">
        <v>11139</v>
      </c>
      <c r="BO89" s="567">
        <v>28733</v>
      </c>
      <c r="BP89" s="252">
        <v>73771.634765880677</v>
      </c>
      <c r="BQ89" s="226">
        <v>46599</v>
      </c>
      <c r="BR89" s="567">
        <v>75332</v>
      </c>
      <c r="BS89" s="658">
        <f t="shared" ref="BS89:BS93" si="119">(BR89-BQ89)/BQ89</f>
        <v>0.6166012146183395</v>
      </c>
      <c r="BT89" s="263">
        <v>0.66478585468622875</v>
      </c>
      <c r="BU89" s="41">
        <v>0.46459246961135353</v>
      </c>
      <c r="BV89" s="41">
        <v>0.37536557329939652</v>
      </c>
      <c r="BW89" s="41">
        <v>0.45856131577535131</v>
      </c>
      <c r="BX89" s="41">
        <v>0.6066790945917202</v>
      </c>
      <c r="BY89" s="41">
        <v>0.1078863796753705</v>
      </c>
      <c r="BZ89" s="41">
        <v>0.11125046829443097</v>
      </c>
      <c r="CA89" s="41">
        <v>0.11708794264878562</v>
      </c>
      <c r="CB89" s="41">
        <v>0.11531254056746731</v>
      </c>
      <c r="CC89" s="42">
        <f t="shared" si="89"/>
        <v>0.2564020878748931</v>
      </c>
      <c r="CD89" s="195" t="s">
        <v>107</v>
      </c>
      <c r="CE89" s="43">
        <v>-20.019338507487522</v>
      </c>
      <c r="CF89" s="43">
        <v>-8.922689631195702</v>
      </c>
      <c r="CG89" s="43">
        <v>8.3195742475954795</v>
      </c>
      <c r="CH89" s="43">
        <v>14.811777881636889</v>
      </c>
      <c r="CI89" s="43">
        <v>-49.879271491634967</v>
      </c>
      <c r="CJ89" s="43">
        <v>0.33640886190604707</v>
      </c>
      <c r="CK89" s="43">
        <v>0.58374743543546526</v>
      </c>
      <c r="CL89" s="43">
        <v>-0.17754020813183086</v>
      </c>
      <c r="CM89" s="562">
        <f t="shared" si="87"/>
        <v>14.108954730742578</v>
      </c>
      <c r="CN89" s="263">
        <v>0</v>
      </c>
      <c r="CO89" s="41">
        <v>0</v>
      </c>
      <c r="CP89" s="41">
        <v>0</v>
      </c>
      <c r="CQ89" s="41">
        <v>0</v>
      </c>
      <c r="CR89" s="41">
        <v>0</v>
      </c>
      <c r="CS89" s="41">
        <v>0</v>
      </c>
      <c r="CT89" s="41">
        <v>0.1</v>
      </c>
      <c r="CU89" s="42">
        <f t="shared" si="90"/>
        <v>2.3255813953488372E-2</v>
      </c>
      <c r="CV89" s="263">
        <v>0</v>
      </c>
      <c r="CW89" s="41">
        <v>0</v>
      </c>
      <c r="CX89" s="42">
        <f t="shared" si="91"/>
        <v>1.1627906976744186E-2</v>
      </c>
      <c r="CY89" s="263">
        <v>0.21774193548387097</v>
      </c>
      <c r="CZ89" s="41">
        <v>0.72499999999999998</v>
      </c>
      <c r="DA89" s="42">
        <f t="shared" si="92"/>
        <v>0.77906976744186052</v>
      </c>
      <c r="DB89" s="263">
        <v>0.21774193548387097</v>
      </c>
      <c r="DC89" s="41">
        <v>0.82499999999999996</v>
      </c>
      <c r="DD89" s="42">
        <f t="shared" si="93"/>
        <v>0.81395348837209303</v>
      </c>
      <c r="DE89" s="668">
        <f t="shared" si="94"/>
        <v>0</v>
      </c>
      <c r="DF89" s="549">
        <f t="shared" si="95"/>
        <v>1.1499999999999999</v>
      </c>
      <c r="DG89" s="263"/>
      <c r="DH89" s="42" t="s">
        <v>192</v>
      </c>
      <c r="DI89" s="263"/>
      <c r="DJ89" s="173" t="s">
        <v>192</v>
      </c>
      <c r="DK89" s="189"/>
      <c r="DL89" s="94" t="s">
        <v>192</v>
      </c>
      <c r="DM89" s="189"/>
      <c r="DN89" s="173" t="s">
        <v>192</v>
      </c>
      <c r="DO89" s="189"/>
      <c r="DP89" s="94" t="s">
        <v>192</v>
      </c>
      <c r="DQ89" s="189" t="s">
        <v>192</v>
      </c>
      <c r="DR89" s="173"/>
      <c r="DS89" s="189"/>
      <c r="DT89" s="94" t="s">
        <v>192</v>
      </c>
      <c r="DU89" s="189"/>
      <c r="DV89" s="173" t="s">
        <v>192</v>
      </c>
    </row>
    <row r="90" spans="1:126" x14ac:dyDescent="0.25">
      <c r="A90" s="10">
        <v>98</v>
      </c>
      <c r="B90" s="35" t="s">
        <v>93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8"/>
      <c r="K90" s="195">
        <v>9</v>
      </c>
      <c r="L90" s="37">
        <v>7</v>
      </c>
      <c r="M90" s="38"/>
      <c r="N90" s="195">
        <v>41</v>
      </c>
      <c r="O90" s="37">
        <v>54</v>
      </c>
      <c r="P90" s="37">
        <v>59</v>
      </c>
      <c r="Q90" s="37">
        <v>53</v>
      </c>
      <c r="R90" s="37">
        <v>38</v>
      </c>
      <c r="S90" s="37">
        <v>44</v>
      </c>
      <c r="T90" s="37">
        <v>35</v>
      </c>
      <c r="U90" s="38"/>
      <c r="V90" s="195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8"/>
      <c r="AF90" s="195">
        <v>2</v>
      </c>
      <c r="AG90" s="37">
        <v>4</v>
      </c>
      <c r="AH90" s="38"/>
      <c r="AI90" s="195">
        <v>4</v>
      </c>
      <c r="AJ90" s="37">
        <v>2</v>
      </c>
      <c r="AK90" s="38"/>
      <c r="AL90" s="248">
        <v>19.74946073158377</v>
      </c>
      <c r="AM90" s="39">
        <v>35.201848595056376</v>
      </c>
      <c r="AN90" s="39">
        <v>47.609290783774711</v>
      </c>
      <c r="AO90" s="39">
        <v>47.609290783774711</v>
      </c>
      <c r="AP90" s="39">
        <v>47.609290783774711</v>
      </c>
      <c r="AQ90" s="39">
        <v>47.609290783774711</v>
      </c>
      <c r="AR90" s="39">
        <v>45.1477225513799</v>
      </c>
      <c r="AS90" s="39">
        <v>45.1477225513799</v>
      </c>
      <c r="AT90" s="39">
        <v>45.15</v>
      </c>
      <c r="AU90" s="587"/>
      <c r="AV90" s="252">
        <v>41048.670753154503</v>
      </c>
      <c r="AW90" s="226">
        <v>43491.599364830021</v>
      </c>
      <c r="AX90" s="226">
        <v>65891.841822186558</v>
      </c>
      <c r="AY90" s="226">
        <v>83328.25368096937</v>
      </c>
      <c r="AZ90" s="226">
        <v>71609.040358336046</v>
      </c>
      <c r="BA90" s="226">
        <v>72047.114131393682</v>
      </c>
      <c r="BB90" s="226">
        <v>77865.236965071352</v>
      </c>
      <c r="BC90" s="226">
        <v>82035.674242036184</v>
      </c>
      <c r="BD90" s="226">
        <v>69294</v>
      </c>
      <c r="BE90" s="567"/>
      <c r="BF90" s="252">
        <v>2530.2217972578414</v>
      </c>
      <c r="BG90" s="226">
        <v>1533.7562108354534</v>
      </c>
      <c r="BH90" s="226">
        <v>3742.3093778635298</v>
      </c>
      <c r="BI90" s="226">
        <v>5645.542711766012</v>
      </c>
      <c r="BJ90" s="226">
        <v>7443.7111911713655</v>
      </c>
      <c r="BK90" s="226">
        <v>6999.1064365029224</v>
      </c>
      <c r="BL90" s="226">
        <v>697.20718721008984</v>
      </c>
      <c r="BM90" s="226">
        <v>842.34011189463922</v>
      </c>
      <c r="BN90" s="226">
        <v>5567</v>
      </c>
      <c r="BO90" s="567"/>
      <c r="BP90" s="252">
        <v>7677.8162901747855</v>
      </c>
      <c r="BQ90" s="226">
        <v>6839</v>
      </c>
      <c r="BR90" s="567"/>
      <c r="BS90" s="658"/>
      <c r="BT90" s="263">
        <v>6.1639554968132539E-2</v>
      </c>
      <c r="BU90" s="41">
        <v>3.5265573886338678E-2</v>
      </c>
      <c r="BV90" s="41">
        <v>5.679473018772789E-2</v>
      </c>
      <c r="BW90" s="41">
        <v>6.775064233771827E-2</v>
      </c>
      <c r="BX90" s="41">
        <v>0.10394932195603483</v>
      </c>
      <c r="BY90" s="41">
        <v>9.7146242717487896E-2</v>
      </c>
      <c r="BZ90" s="41">
        <v>8.9540238286674942E-3</v>
      </c>
      <c r="CA90" s="41">
        <v>1.0267973289393809E-2</v>
      </c>
      <c r="CB90" s="41">
        <v>8.033884607613935E-2</v>
      </c>
      <c r="CC90" s="42"/>
      <c r="CD90" s="195" t="s">
        <v>107</v>
      </c>
      <c r="CE90" s="43">
        <v>-2.637398108179386</v>
      </c>
      <c r="CF90" s="43">
        <v>2.1529156301389212</v>
      </c>
      <c r="CG90" s="43">
        <v>1.0955912149990379</v>
      </c>
      <c r="CH90" s="43">
        <v>3.6198679618316563</v>
      </c>
      <c r="CI90" s="43">
        <v>-0.68030792385469363</v>
      </c>
      <c r="CJ90" s="43">
        <v>-8.8192218888820388</v>
      </c>
      <c r="CK90" s="43">
        <v>0.13139494607263147</v>
      </c>
      <c r="CL90" s="43">
        <v>7.0070872786745539</v>
      </c>
      <c r="CM90" s="562">
        <f t="shared" si="87"/>
        <v>-8.0338846076139347</v>
      </c>
      <c r="CN90" s="263">
        <v>0</v>
      </c>
      <c r="CO90" s="41">
        <v>0</v>
      </c>
      <c r="CP90" s="41">
        <v>0</v>
      </c>
      <c r="CQ90" s="41">
        <v>0</v>
      </c>
      <c r="CR90" s="41">
        <v>0</v>
      </c>
      <c r="CS90" s="41">
        <v>0</v>
      </c>
      <c r="CT90" s="41">
        <v>0</v>
      </c>
      <c r="CU90" s="42"/>
      <c r="CV90" s="263">
        <v>4.5454545454545456E-2</v>
      </c>
      <c r="CW90" s="41">
        <v>0.11428571428571428</v>
      </c>
      <c r="CX90" s="42"/>
      <c r="CY90" s="263">
        <v>9.0909090909090912E-2</v>
      </c>
      <c r="CZ90" s="41">
        <v>5.7142857142857141E-2</v>
      </c>
      <c r="DA90" s="42"/>
      <c r="DB90" s="263">
        <v>0.13636363636363635</v>
      </c>
      <c r="DC90" s="41">
        <v>0.17142857142857143</v>
      </c>
      <c r="DD90" s="42"/>
      <c r="DE90" s="668"/>
      <c r="DF90" s="549"/>
      <c r="DG90" s="263"/>
      <c r="DH90" s="42" t="s">
        <v>192</v>
      </c>
      <c r="DI90" s="263"/>
      <c r="DJ90" s="173" t="s">
        <v>192</v>
      </c>
      <c r="DK90" s="189" t="s">
        <v>192</v>
      </c>
      <c r="DL90" s="94"/>
      <c r="DM90" s="189"/>
      <c r="DN90" s="173" t="s">
        <v>192</v>
      </c>
      <c r="DO90" s="189"/>
      <c r="DP90" s="94" t="s">
        <v>192</v>
      </c>
      <c r="DQ90" s="189"/>
      <c r="DR90" s="173" t="s">
        <v>192</v>
      </c>
      <c r="DS90" s="189"/>
      <c r="DT90" s="94"/>
      <c r="DU90" s="189"/>
      <c r="DV90" s="173"/>
    </row>
    <row r="91" spans="1:126" x14ac:dyDescent="0.25">
      <c r="A91" s="10">
        <v>98</v>
      </c>
      <c r="B91" s="35" t="s">
        <v>153</v>
      </c>
      <c r="C91" s="37">
        <v>13</v>
      </c>
      <c r="D91" s="37">
        <v>13</v>
      </c>
      <c r="E91" s="37">
        <v>13</v>
      </c>
      <c r="F91" s="37">
        <v>13</v>
      </c>
      <c r="G91" s="37">
        <v>13</v>
      </c>
      <c r="H91" s="37">
        <v>14</v>
      </c>
      <c r="I91" s="37">
        <v>14</v>
      </c>
      <c r="J91" s="38"/>
      <c r="K91" s="195">
        <v>1</v>
      </c>
      <c r="L91" s="37">
        <v>0</v>
      </c>
      <c r="M91" s="38"/>
      <c r="N91" s="195">
        <v>275</v>
      </c>
      <c r="O91" s="37">
        <v>355</v>
      </c>
      <c r="P91" s="37">
        <v>360</v>
      </c>
      <c r="Q91" s="37">
        <v>410</v>
      </c>
      <c r="R91" s="37">
        <v>317</v>
      </c>
      <c r="S91" s="37">
        <v>287</v>
      </c>
      <c r="T91" s="37">
        <v>238</v>
      </c>
      <c r="U91" s="38"/>
      <c r="V91" s="195">
        <v>0</v>
      </c>
      <c r="W91" s="37">
        <v>2</v>
      </c>
      <c r="X91" s="37">
        <v>5</v>
      </c>
      <c r="Y91" s="37">
        <v>24</v>
      </c>
      <c r="Z91" s="37">
        <v>12</v>
      </c>
      <c r="AA91" s="37">
        <v>16</v>
      </c>
      <c r="AB91" s="37">
        <v>19</v>
      </c>
      <c r="AC91" s="37">
        <v>24</v>
      </c>
      <c r="AD91" s="37">
        <v>21</v>
      </c>
      <c r="AE91" s="38"/>
      <c r="AF91" s="195">
        <v>50</v>
      </c>
      <c r="AG91" s="37">
        <v>19</v>
      </c>
      <c r="AH91" s="38"/>
      <c r="AI91" s="195">
        <v>16</v>
      </c>
      <c r="AJ91" s="37">
        <v>9</v>
      </c>
      <c r="AK91" s="38"/>
      <c r="AL91" s="248">
        <v>35.315678339907002</v>
      </c>
      <c r="AM91" s="39">
        <v>41.704372769648437</v>
      </c>
      <c r="AN91" s="39">
        <v>55.378170869830001</v>
      </c>
      <c r="AO91" s="39">
        <v>65.907422268512988</v>
      </c>
      <c r="AP91" s="39">
        <v>65.452103289110482</v>
      </c>
      <c r="AQ91" s="39">
        <v>64.584151484624456</v>
      </c>
      <c r="AR91" s="39" t="s">
        <v>336</v>
      </c>
      <c r="AS91" s="39">
        <v>59.803302200898116</v>
      </c>
      <c r="AT91" s="39">
        <v>59.8</v>
      </c>
      <c r="AU91" s="587"/>
      <c r="AV91" s="252">
        <v>197478.95572592074</v>
      </c>
      <c r="AW91" s="226">
        <v>190955.0884741692</v>
      </c>
      <c r="AX91" s="226">
        <v>256162.45781185082</v>
      </c>
      <c r="AY91" s="226">
        <v>350279.73659797042</v>
      </c>
      <c r="AZ91" s="226">
        <v>407783.67795288586</v>
      </c>
      <c r="BA91" s="226">
        <v>325312.60493679607</v>
      </c>
      <c r="BB91" s="226">
        <v>301689.70296128083</v>
      </c>
      <c r="BC91" s="226">
        <v>305714.35279252823</v>
      </c>
      <c r="BD91" s="226">
        <v>255170</v>
      </c>
      <c r="BE91" s="567"/>
      <c r="BF91" s="252">
        <v>17589.541323043126</v>
      </c>
      <c r="BG91" s="226">
        <v>13522.973688254478</v>
      </c>
      <c r="BH91" s="226">
        <v>19989.92606758072</v>
      </c>
      <c r="BI91" s="226">
        <v>43924.052794235664</v>
      </c>
      <c r="BJ91" s="226">
        <v>86069.515825180279</v>
      </c>
      <c r="BK91" s="226">
        <v>39702.39213208804</v>
      </c>
      <c r="BL91" s="226">
        <v>24350.217130238303</v>
      </c>
      <c r="BM91" s="226">
        <v>12204.825242884219</v>
      </c>
      <c r="BN91" s="226">
        <v>16813</v>
      </c>
      <c r="BO91" s="567"/>
      <c r="BP91" s="252">
        <v>115017.07446172761</v>
      </c>
      <c r="BQ91" s="226">
        <v>124787</v>
      </c>
      <c r="BR91" s="567"/>
      <c r="BS91" s="658"/>
      <c r="BT91" s="263">
        <v>8.9070459474454036E-2</v>
      </c>
      <c r="BU91" s="41">
        <v>7.0817561324550679E-2</v>
      </c>
      <c r="BV91" s="41">
        <v>7.8036126910771414E-2</v>
      </c>
      <c r="BW91" s="41">
        <v>0.12539707041246578</v>
      </c>
      <c r="BX91" s="41">
        <v>0.2110666033943725</v>
      </c>
      <c r="BY91" s="41">
        <v>0.122</v>
      </c>
      <c r="BZ91" s="41">
        <v>8.0712788309395614E-2</v>
      </c>
      <c r="CA91" s="41">
        <v>3.9922316801288597E-2</v>
      </c>
      <c r="CB91" s="41">
        <v>6.5889407061958699E-2</v>
      </c>
      <c r="CC91" s="42"/>
      <c r="CD91" s="195" t="s">
        <v>107</v>
      </c>
      <c r="CE91" s="43">
        <v>-1.8252898149903358</v>
      </c>
      <c r="CF91" s="43">
        <v>0.72185655862207354</v>
      </c>
      <c r="CG91" s="43">
        <v>4.736094350169437</v>
      </c>
      <c r="CH91" s="43">
        <v>8.566953298190672</v>
      </c>
      <c r="CI91" s="43">
        <v>-8.9066603394372503</v>
      </c>
      <c r="CJ91" s="43">
        <v>-4.1287211690604382</v>
      </c>
      <c r="CK91" s="43">
        <v>-4.0790471508107018</v>
      </c>
      <c r="CL91" s="43">
        <v>2.59670902606701</v>
      </c>
      <c r="CM91" s="562">
        <f t="shared" si="87"/>
        <v>-6.5889407061958698</v>
      </c>
      <c r="CN91" s="263">
        <v>1.8181818181818181E-2</v>
      </c>
      <c r="CO91" s="41">
        <v>6.7605633802816895E-2</v>
      </c>
      <c r="CP91" s="41">
        <v>3.3333333333333333E-2</v>
      </c>
      <c r="CQ91" s="41">
        <v>3.9E-2</v>
      </c>
      <c r="CR91" s="41">
        <v>5.993690851735016E-2</v>
      </c>
      <c r="CS91" s="41">
        <v>8.3623693379790948E-2</v>
      </c>
      <c r="CT91" s="41">
        <v>8.8235294117647065E-2</v>
      </c>
      <c r="CU91" s="42"/>
      <c r="CV91" s="263">
        <v>0.17421602787456447</v>
      </c>
      <c r="CW91" s="41">
        <v>7.9831932773109238E-2</v>
      </c>
      <c r="CX91" s="42"/>
      <c r="CY91" s="263">
        <v>5.5749128919860627E-2</v>
      </c>
      <c r="CZ91" s="41">
        <v>3.7815126050420166E-2</v>
      </c>
      <c r="DA91" s="42"/>
      <c r="DB91" s="263">
        <v>0.31358885017421601</v>
      </c>
      <c r="DC91" s="41">
        <v>0.20588235294117646</v>
      </c>
      <c r="DD91" s="42"/>
      <c r="DE91" s="668"/>
      <c r="DF91" s="549"/>
      <c r="DG91" s="263" t="s">
        <v>192</v>
      </c>
      <c r="DH91" s="42"/>
      <c r="DI91" s="263" t="s">
        <v>192</v>
      </c>
      <c r="DJ91" s="173"/>
      <c r="DK91" s="189"/>
      <c r="DL91" s="94"/>
      <c r="DM91" s="189" t="s">
        <v>192</v>
      </c>
      <c r="DN91" s="173"/>
      <c r="DO91" s="189"/>
      <c r="DP91" s="94" t="s">
        <v>192</v>
      </c>
      <c r="DQ91" s="189" t="s">
        <v>192</v>
      </c>
      <c r="DR91" s="173"/>
      <c r="DS91" s="189"/>
      <c r="DT91" s="94"/>
      <c r="DU91" s="189"/>
      <c r="DV91" s="173"/>
    </row>
    <row r="92" spans="1:126" x14ac:dyDescent="0.25">
      <c r="A92" s="10">
        <v>98</v>
      </c>
      <c r="B92" s="35" t="s">
        <v>95</v>
      </c>
      <c r="C92" s="37">
        <v>5</v>
      </c>
      <c r="D92" s="37">
        <v>5</v>
      </c>
      <c r="E92" s="37">
        <v>5</v>
      </c>
      <c r="F92" s="37">
        <v>0</v>
      </c>
      <c r="G92" s="37">
        <v>6</v>
      </c>
      <c r="H92" s="37">
        <v>0</v>
      </c>
      <c r="I92" s="37">
        <v>0</v>
      </c>
      <c r="J92" s="38">
        <v>0</v>
      </c>
      <c r="K92" s="195">
        <v>6</v>
      </c>
      <c r="L92" s="37">
        <v>7</v>
      </c>
      <c r="M92" s="38">
        <v>7</v>
      </c>
      <c r="N92" s="195">
        <v>24</v>
      </c>
      <c r="O92" s="37">
        <v>30</v>
      </c>
      <c r="P92" s="37">
        <v>30</v>
      </c>
      <c r="Q92" s="37">
        <v>35</v>
      </c>
      <c r="R92" s="37">
        <v>40</v>
      </c>
      <c r="S92" s="37">
        <v>51</v>
      </c>
      <c r="T92" s="37">
        <v>20</v>
      </c>
      <c r="U92" s="38">
        <v>26</v>
      </c>
      <c r="V92" s="195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1</v>
      </c>
      <c r="AB92" s="37">
        <v>1</v>
      </c>
      <c r="AC92" s="37">
        <v>0</v>
      </c>
      <c r="AD92" s="37">
        <v>3</v>
      </c>
      <c r="AE92" s="38">
        <v>3</v>
      </c>
      <c r="AF92" s="195">
        <v>0</v>
      </c>
      <c r="AG92" s="37">
        <v>0</v>
      </c>
      <c r="AH92" s="38">
        <v>0</v>
      </c>
      <c r="AI92" s="195">
        <v>27</v>
      </c>
      <c r="AJ92" s="37">
        <v>17</v>
      </c>
      <c r="AK92" s="38">
        <v>23</v>
      </c>
      <c r="AL92" s="248" t="s">
        <v>288</v>
      </c>
      <c r="AM92" s="39" t="s">
        <v>288</v>
      </c>
      <c r="AN92" s="39" t="s">
        <v>294</v>
      </c>
      <c r="AO92" s="39" t="s">
        <v>320</v>
      </c>
      <c r="AP92" s="39" t="s">
        <v>320</v>
      </c>
      <c r="AQ92" s="39" t="s">
        <v>320</v>
      </c>
      <c r="AR92" s="37" t="s">
        <v>320</v>
      </c>
      <c r="AS92" s="37" t="s">
        <v>320</v>
      </c>
      <c r="AT92" s="37" t="s">
        <v>320</v>
      </c>
      <c r="AU92" s="38" t="s">
        <v>406</v>
      </c>
      <c r="AV92" s="252"/>
      <c r="AW92" s="226"/>
      <c r="AX92" s="226"/>
      <c r="AY92" s="226"/>
      <c r="AZ92" s="226">
        <v>34860.359360504495</v>
      </c>
      <c r="BA92" s="226">
        <v>374306.34999231651</v>
      </c>
      <c r="BB92" s="226">
        <v>39437.737975310331</v>
      </c>
      <c r="BC92" s="226">
        <v>34760.758333760197</v>
      </c>
      <c r="BD92" s="226">
        <v>31324.38</v>
      </c>
      <c r="BE92" s="567">
        <v>36355.599999999999</v>
      </c>
      <c r="BF92" s="252"/>
      <c r="BG92" s="226"/>
      <c r="BH92" s="226"/>
      <c r="BI92" s="226"/>
      <c r="BJ92" s="226">
        <v>29567.276224950343</v>
      </c>
      <c r="BK92" s="226">
        <v>16179.774161786216</v>
      </c>
      <c r="BL92" s="226">
        <v>17529.780706996546</v>
      </c>
      <c r="BM92" s="226">
        <v>3491.7274232929808</v>
      </c>
      <c r="BN92" s="226">
        <v>3714</v>
      </c>
      <c r="BO92" s="567">
        <v>3828</v>
      </c>
      <c r="BP92" s="252">
        <v>24181.706421705057</v>
      </c>
      <c r="BQ92" s="226">
        <v>14536</v>
      </c>
      <c r="BR92" s="567">
        <v>10708</v>
      </c>
      <c r="BS92" s="658">
        <f t="shared" si="119"/>
        <v>-0.26334617501375895</v>
      </c>
      <c r="BT92" s="263"/>
      <c r="BU92" s="41"/>
      <c r="BV92" s="41"/>
      <c r="BW92" s="41"/>
      <c r="BX92" s="41">
        <v>0.8481632653061224</v>
      </c>
      <c r="BY92" s="41">
        <v>4.3226021044308609E-2</v>
      </c>
      <c r="BZ92" s="41">
        <v>0.44449254969874086</v>
      </c>
      <c r="CA92" s="41">
        <v>0.10045026606631191</v>
      </c>
      <c r="CB92" s="41">
        <v>0.11856579443870877</v>
      </c>
      <c r="CC92" s="42">
        <f t="shared" si="89"/>
        <v>0.1052932698126286</v>
      </c>
      <c r="CD92" s="195" t="s">
        <v>107</v>
      </c>
      <c r="CE92" s="43"/>
      <c r="CF92" s="43"/>
      <c r="CG92" s="43"/>
      <c r="CH92" s="43"/>
      <c r="CI92" s="43"/>
      <c r="CJ92" s="43">
        <v>40.126652865443226</v>
      </c>
      <c r="CK92" s="43">
        <v>-34.404228363242893</v>
      </c>
      <c r="CL92" s="43">
        <v>1.8115528372396854</v>
      </c>
      <c r="CM92" s="562">
        <f t="shared" si="87"/>
        <v>-1.3272524626080169</v>
      </c>
      <c r="CN92" s="263">
        <v>0</v>
      </c>
      <c r="CO92" s="41">
        <v>0</v>
      </c>
      <c r="CP92" s="41">
        <v>0</v>
      </c>
      <c r="CQ92" s="41">
        <v>2.8571428571428571E-2</v>
      </c>
      <c r="CR92" s="41">
        <v>2.5000000000000001E-2</v>
      </c>
      <c r="CS92" s="41">
        <v>0</v>
      </c>
      <c r="CT92" s="41">
        <v>0.15</v>
      </c>
      <c r="CU92" s="42">
        <f t="shared" si="90"/>
        <v>0.11538461538461539</v>
      </c>
      <c r="CV92" s="263">
        <v>0</v>
      </c>
      <c r="CW92" s="41">
        <v>0</v>
      </c>
      <c r="CX92" s="42">
        <f t="shared" si="91"/>
        <v>0</v>
      </c>
      <c r="CY92" s="263">
        <v>0.52941176470588236</v>
      </c>
      <c r="CZ92" s="41">
        <v>0.85</v>
      </c>
      <c r="DA92" s="42">
        <f t="shared" si="92"/>
        <v>0.88461538461538458</v>
      </c>
      <c r="DB92" s="263">
        <v>0.52941176470588236</v>
      </c>
      <c r="DC92" s="41">
        <v>1</v>
      </c>
      <c r="DD92" s="42">
        <f t="shared" si="93"/>
        <v>1</v>
      </c>
      <c r="DE92" s="668"/>
      <c r="DF92" s="549">
        <f t="shared" si="95"/>
        <v>0.3</v>
      </c>
      <c r="DG92" s="263"/>
      <c r="DH92" s="42" t="s">
        <v>192</v>
      </c>
      <c r="DI92" s="263" t="s">
        <v>192</v>
      </c>
      <c r="DJ92" s="173"/>
      <c r="DK92" s="189"/>
      <c r="DL92" s="94" t="s">
        <v>192</v>
      </c>
      <c r="DM92" s="189"/>
      <c r="DN92" s="173" t="s">
        <v>192</v>
      </c>
      <c r="DO92" s="189"/>
      <c r="DP92" s="94" t="s">
        <v>192</v>
      </c>
      <c r="DQ92" s="189"/>
      <c r="DR92" s="173" t="s">
        <v>192</v>
      </c>
      <c r="DS92" s="189"/>
      <c r="DT92" s="94" t="s">
        <v>192</v>
      </c>
      <c r="DU92" s="189"/>
      <c r="DV92" s="173" t="s">
        <v>192</v>
      </c>
    </row>
    <row r="93" spans="1:126" x14ac:dyDescent="0.25">
      <c r="A93" s="10">
        <v>98</v>
      </c>
      <c r="B93" s="35" t="s">
        <v>96</v>
      </c>
      <c r="C93" s="37">
        <v>0</v>
      </c>
      <c r="D93" s="37">
        <v>0</v>
      </c>
      <c r="E93" s="37">
        <v>0</v>
      </c>
      <c r="F93" s="37">
        <v>0</v>
      </c>
      <c r="G93" s="37">
        <v>10</v>
      </c>
      <c r="H93" s="37">
        <v>0</v>
      </c>
      <c r="I93" s="37">
        <v>0</v>
      </c>
      <c r="J93" s="38">
        <v>0</v>
      </c>
      <c r="K93" s="195">
        <v>10</v>
      </c>
      <c r="L93" s="37">
        <v>14</v>
      </c>
      <c r="M93" s="38">
        <v>14</v>
      </c>
      <c r="N93" s="195">
        <v>72</v>
      </c>
      <c r="O93" s="37">
        <v>86</v>
      </c>
      <c r="P93" s="37">
        <v>36</v>
      </c>
      <c r="Q93" s="37">
        <v>34</v>
      </c>
      <c r="R93" s="37">
        <v>50</v>
      </c>
      <c r="S93" s="37">
        <v>82</v>
      </c>
      <c r="T93" s="37">
        <v>22</v>
      </c>
      <c r="U93" s="38">
        <v>26</v>
      </c>
      <c r="V93" s="195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5</v>
      </c>
      <c r="AB93" s="37">
        <v>1</v>
      </c>
      <c r="AC93" s="37">
        <v>2</v>
      </c>
      <c r="AD93" s="37">
        <v>2</v>
      </c>
      <c r="AE93" s="38">
        <v>0</v>
      </c>
      <c r="AF93" s="195">
        <v>0</v>
      </c>
      <c r="AG93" s="37">
        <v>0</v>
      </c>
      <c r="AH93" s="38">
        <v>3</v>
      </c>
      <c r="AI93" s="195">
        <v>22</v>
      </c>
      <c r="AJ93" s="37">
        <v>20</v>
      </c>
      <c r="AK93" s="38">
        <v>21</v>
      </c>
      <c r="AL93" s="248" t="s">
        <v>285</v>
      </c>
      <c r="AM93" s="39" t="s">
        <v>285</v>
      </c>
      <c r="AN93" s="39" t="s">
        <v>285</v>
      </c>
      <c r="AO93" s="39" t="s">
        <v>285</v>
      </c>
      <c r="AP93" s="39" t="s">
        <v>285</v>
      </c>
      <c r="AQ93" s="39" t="s">
        <v>285</v>
      </c>
      <c r="AR93" s="37" t="s">
        <v>285</v>
      </c>
      <c r="AS93" s="39">
        <v>46.727110261182354</v>
      </c>
      <c r="AT93" s="37">
        <v>46.73</v>
      </c>
      <c r="AU93" s="38">
        <v>46.73</v>
      </c>
      <c r="AV93" s="252">
        <v>31146.322445518235</v>
      </c>
      <c r="AW93" s="226">
        <v>36836.44373111138</v>
      </c>
      <c r="AX93" s="226">
        <v>40295.260129424416</v>
      </c>
      <c r="AY93" s="226">
        <v>43551.601869084414</v>
      </c>
      <c r="AZ93" s="226">
        <v>41222.090369434438</v>
      </c>
      <c r="BA93" s="226">
        <v>39873.136749363977</v>
      </c>
      <c r="BB93" s="226">
        <v>45399.570861861917</v>
      </c>
      <c r="BC93" s="226">
        <v>55731.04307886694</v>
      </c>
      <c r="BD93" s="226">
        <v>51722.080000000002</v>
      </c>
      <c r="BE93" s="567">
        <v>51174.33</v>
      </c>
      <c r="BF93" s="252">
        <v>5185.3717394892465</v>
      </c>
      <c r="BG93" s="226">
        <v>5211.9225274756545</v>
      </c>
      <c r="BH93" s="226">
        <v>7406.1900615249779</v>
      </c>
      <c r="BI93" s="226">
        <v>12125.272479951736</v>
      </c>
      <c r="BJ93" s="226">
        <v>14243.359457259778</v>
      </c>
      <c r="BK93" s="226">
        <v>12524.117677190226</v>
      </c>
      <c r="BL93" s="226">
        <v>11104.091610178655</v>
      </c>
      <c r="BM93" s="226">
        <v>2794.5202360828907</v>
      </c>
      <c r="BN93" s="226">
        <v>4880</v>
      </c>
      <c r="BO93" s="567">
        <v>2321</v>
      </c>
      <c r="BP93" s="252">
        <v>20152.133453992865</v>
      </c>
      <c r="BQ93" s="226">
        <v>13880</v>
      </c>
      <c r="BR93" s="567">
        <v>11559</v>
      </c>
      <c r="BS93" s="658">
        <f t="shared" si="119"/>
        <v>-0.16721902017291065</v>
      </c>
      <c r="BT93" s="263">
        <v>0.1664842373785734</v>
      </c>
      <c r="BU93" s="41">
        <v>0.14148821111832141</v>
      </c>
      <c r="BV93" s="41">
        <v>0.18379804566931751</v>
      </c>
      <c r="BW93" s="41">
        <v>0.27841163033222427</v>
      </c>
      <c r="BX93" s="41">
        <v>0.34552734540170277</v>
      </c>
      <c r="BY93" s="41">
        <v>0.31409913285515467</v>
      </c>
      <c r="BZ93" s="41">
        <v>0.24458582756135014</v>
      </c>
      <c r="CA93" s="41">
        <v>5.0142973856209146E-2</v>
      </c>
      <c r="CB93" s="41">
        <v>9.4350420555399162E-2</v>
      </c>
      <c r="CC93" s="42">
        <f t="shared" si="89"/>
        <v>4.5354770643797386E-2</v>
      </c>
      <c r="CD93" s="195" t="s">
        <v>107</v>
      </c>
      <c r="CE93" s="43"/>
      <c r="CF93" s="43">
        <v>4.2309834550996097</v>
      </c>
      <c r="CG93" s="43">
        <v>9.461358466290676</v>
      </c>
      <c r="CH93" s="43">
        <v>6.7115715069478501</v>
      </c>
      <c r="CI93" s="43">
        <v>-3.1428212546548098</v>
      </c>
      <c r="CJ93" s="43">
        <v>-6.9513305293804537</v>
      </c>
      <c r="CK93" s="43">
        <v>-19.444285370514098</v>
      </c>
      <c r="CL93" s="43">
        <v>4.4207446699190012</v>
      </c>
      <c r="CM93" s="562">
        <f t="shared" si="87"/>
        <v>-4.8995649911601777</v>
      </c>
      <c r="CN93" s="263">
        <v>0</v>
      </c>
      <c r="CO93" s="41">
        <v>0</v>
      </c>
      <c r="CP93" s="41">
        <v>0</v>
      </c>
      <c r="CQ93" s="41">
        <v>0.14705882352941177</v>
      </c>
      <c r="CR93" s="41">
        <v>0.02</v>
      </c>
      <c r="CS93" s="41">
        <v>2.4390243902439025E-2</v>
      </c>
      <c r="CT93" s="41">
        <v>9.0909090909090912E-2</v>
      </c>
      <c r="CU93" s="42">
        <f t="shared" si="90"/>
        <v>0</v>
      </c>
      <c r="CV93" s="263">
        <v>0</v>
      </c>
      <c r="CW93" s="41">
        <v>0</v>
      </c>
      <c r="CX93" s="42">
        <f t="shared" si="91"/>
        <v>0.11538461538461539</v>
      </c>
      <c r="CY93" s="263">
        <v>0.26829268292682928</v>
      </c>
      <c r="CZ93" s="41">
        <v>0.90909090909090906</v>
      </c>
      <c r="DA93" s="42">
        <f t="shared" si="92"/>
        <v>0.80769230769230771</v>
      </c>
      <c r="DB93" s="263">
        <v>0.29268292682926828</v>
      </c>
      <c r="DC93" s="41">
        <v>1</v>
      </c>
      <c r="DD93" s="42">
        <f t="shared" si="93"/>
        <v>0.92307692307692313</v>
      </c>
      <c r="DE93" s="668">
        <f t="shared" si="94"/>
        <v>0</v>
      </c>
      <c r="DF93" s="549">
        <f t="shared" si="95"/>
        <v>0.18181818181818182</v>
      </c>
      <c r="DG93" s="263"/>
      <c r="DH93" s="42" t="s">
        <v>192</v>
      </c>
      <c r="DI93" s="263" t="s">
        <v>192</v>
      </c>
      <c r="DJ93" s="173"/>
      <c r="DK93" s="189"/>
      <c r="DL93" s="94" t="s">
        <v>192</v>
      </c>
      <c r="DM93" s="189"/>
      <c r="DN93" s="173" t="s">
        <v>192</v>
      </c>
      <c r="DO93" s="189"/>
      <c r="DP93" s="94" t="s">
        <v>192</v>
      </c>
      <c r="DQ93" s="189"/>
      <c r="DR93" s="173" t="s">
        <v>192</v>
      </c>
      <c r="DS93" s="189"/>
      <c r="DT93" s="94" t="s">
        <v>192</v>
      </c>
      <c r="DU93" s="189"/>
      <c r="DV93" s="173" t="s">
        <v>192</v>
      </c>
    </row>
    <row r="94" spans="1:126" x14ac:dyDescent="0.25">
      <c r="A94" s="10">
        <v>99</v>
      </c>
      <c r="B94" s="35" t="s">
        <v>50</v>
      </c>
      <c r="C94" s="37"/>
      <c r="D94" s="37"/>
      <c r="E94" s="37"/>
      <c r="F94" s="37"/>
      <c r="G94" s="37"/>
      <c r="H94" s="37">
        <v>6</v>
      </c>
      <c r="I94" s="37">
        <v>6</v>
      </c>
      <c r="J94" s="38">
        <v>6</v>
      </c>
      <c r="K94" s="195">
        <v>6</v>
      </c>
      <c r="L94" s="37">
        <v>6</v>
      </c>
      <c r="M94" s="38">
        <v>6</v>
      </c>
      <c r="N94" s="195"/>
      <c r="O94" s="37"/>
      <c r="P94" s="37"/>
      <c r="Q94" s="37"/>
      <c r="R94" s="37"/>
      <c r="S94" s="37">
        <v>17</v>
      </c>
      <c r="T94" s="37">
        <v>28</v>
      </c>
      <c r="U94" s="38">
        <v>23</v>
      </c>
      <c r="V94" s="195"/>
      <c r="W94" s="37"/>
      <c r="X94" s="37"/>
      <c r="Y94" s="37"/>
      <c r="Z94" s="37"/>
      <c r="AA94" s="37"/>
      <c r="AB94" s="37"/>
      <c r="AC94" s="37">
        <v>0</v>
      </c>
      <c r="AD94" s="37">
        <v>3</v>
      </c>
      <c r="AE94" s="38">
        <v>2</v>
      </c>
      <c r="AF94" s="195">
        <v>4</v>
      </c>
      <c r="AG94" s="37">
        <v>7</v>
      </c>
      <c r="AH94" s="38">
        <v>16</v>
      </c>
      <c r="AI94" s="195">
        <v>0</v>
      </c>
      <c r="AJ94" s="37">
        <v>4</v>
      </c>
      <c r="AK94" s="38">
        <v>7</v>
      </c>
      <c r="AL94" s="248"/>
      <c r="AM94" s="39"/>
      <c r="AN94" s="39"/>
      <c r="AO94" s="39"/>
      <c r="AP94" s="39"/>
      <c r="AQ94" s="39"/>
      <c r="AR94" s="39"/>
      <c r="AS94" s="39" t="s">
        <v>326</v>
      </c>
      <c r="AT94" s="39" t="s">
        <v>326</v>
      </c>
      <c r="AU94" s="587">
        <v>55</v>
      </c>
      <c r="AV94" s="252"/>
      <c r="AW94" s="226"/>
      <c r="AX94" s="226"/>
      <c r="AY94" s="226"/>
      <c r="AZ94" s="226"/>
      <c r="BA94" s="226"/>
      <c r="BB94" s="226"/>
      <c r="BC94" s="226">
        <v>20344.221148428296</v>
      </c>
      <c r="BD94" s="226">
        <v>12089</v>
      </c>
      <c r="BE94" s="567">
        <v>10916</v>
      </c>
      <c r="BF94" s="252"/>
      <c r="BG94" s="226"/>
      <c r="BH94" s="226"/>
      <c r="BI94" s="226"/>
      <c r="BJ94" s="226"/>
      <c r="BK94" s="226"/>
      <c r="BL94" s="226"/>
      <c r="BM94" s="226">
        <v>1835.5046357163592</v>
      </c>
      <c r="BN94" s="226">
        <v>1387.4</v>
      </c>
      <c r="BO94" s="567">
        <v>891</v>
      </c>
      <c r="BP94" s="252">
        <v>2260.943307095577</v>
      </c>
      <c r="BQ94" s="226">
        <v>2450.6</v>
      </c>
      <c r="BR94" s="567">
        <v>2591.86</v>
      </c>
      <c r="BS94" s="658">
        <f t="shared" si="88"/>
        <v>5.7643026197665967E-2</v>
      </c>
      <c r="BT94" s="263"/>
      <c r="BU94" s="41"/>
      <c r="BV94" s="41"/>
      <c r="BW94" s="41"/>
      <c r="BX94" s="41"/>
      <c r="BY94" s="41"/>
      <c r="BZ94" s="41"/>
      <c r="CA94" s="41">
        <v>9.0222408728493506E-2</v>
      </c>
      <c r="CB94" s="41">
        <v>0.11476548928778228</v>
      </c>
      <c r="CC94" s="42">
        <f t="shared" si="89"/>
        <v>8.1623305240014654E-2</v>
      </c>
      <c r="CD94" s="195" t="s">
        <v>107</v>
      </c>
      <c r="CE94" s="43"/>
      <c r="CF94" s="43"/>
      <c r="CG94" s="43"/>
      <c r="CH94" s="43"/>
      <c r="CI94" s="43"/>
      <c r="CJ94" s="43"/>
      <c r="CK94" s="43"/>
      <c r="CL94" s="43">
        <v>2.4543080559288777</v>
      </c>
      <c r="CM94" s="562">
        <f t="shared" si="87"/>
        <v>-3.3142184047767627</v>
      </c>
      <c r="CN94" s="263"/>
      <c r="CO94" s="41"/>
      <c r="CP94" s="41"/>
      <c r="CQ94" s="41"/>
      <c r="CR94" s="41"/>
      <c r="CS94" s="41">
        <v>0</v>
      </c>
      <c r="CT94" s="41">
        <v>0.10714285714285714</v>
      </c>
      <c r="CU94" s="42">
        <f t="shared" si="90"/>
        <v>8.6956521739130432E-2</v>
      </c>
      <c r="CV94" s="263">
        <v>0.23529411764705882</v>
      </c>
      <c r="CW94" s="41">
        <v>0.25</v>
      </c>
      <c r="CX94" s="42">
        <f t="shared" si="91"/>
        <v>0.69565217391304346</v>
      </c>
      <c r="CY94" s="263">
        <v>0</v>
      </c>
      <c r="CZ94" s="41">
        <v>0.14285714285714285</v>
      </c>
      <c r="DA94" s="42">
        <f t="shared" si="92"/>
        <v>0.30434782608695654</v>
      </c>
      <c r="DB94" s="263">
        <v>0.23529411764705882</v>
      </c>
      <c r="DC94" s="41">
        <v>0.5</v>
      </c>
      <c r="DD94" s="42">
        <f t="shared" si="93"/>
        <v>1.0869565217391304</v>
      </c>
      <c r="DE94" s="668"/>
      <c r="DF94" s="549">
        <f t="shared" si="95"/>
        <v>-0.17857142857142858</v>
      </c>
      <c r="DG94" s="263"/>
      <c r="DH94" s="42"/>
      <c r="DI94" s="263"/>
      <c r="DJ94" s="173"/>
      <c r="DK94" s="189" t="s">
        <v>192</v>
      </c>
      <c r="DL94" s="94"/>
      <c r="DM94" s="189"/>
      <c r="DN94" s="173" t="s">
        <v>192</v>
      </c>
      <c r="DO94" s="189"/>
      <c r="DP94" s="94" t="s">
        <v>192</v>
      </c>
      <c r="DQ94" s="189"/>
      <c r="DR94" s="173" t="s">
        <v>192</v>
      </c>
      <c r="DS94" s="189"/>
      <c r="DT94" s="94" t="s">
        <v>192</v>
      </c>
      <c r="DU94" s="189"/>
      <c r="DV94" s="173" t="s">
        <v>192</v>
      </c>
    </row>
    <row r="95" spans="1:126" x14ac:dyDescent="0.25">
      <c r="A95" s="10">
        <v>101</v>
      </c>
      <c r="B95" s="35" t="s">
        <v>239</v>
      </c>
      <c r="C95" s="37"/>
      <c r="D95" s="37"/>
      <c r="E95" s="37"/>
      <c r="F95" s="37">
        <v>14</v>
      </c>
      <c r="G95" s="37"/>
      <c r="H95" s="37"/>
      <c r="I95" s="37"/>
      <c r="J95" s="38">
        <v>0</v>
      </c>
      <c r="K95" s="195"/>
      <c r="L95" s="37"/>
      <c r="M95" s="38">
        <v>14</v>
      </c>
      <c r="N95" s="195"/>
      <c r="O95" s="37"/>
      <c r="P95" s="37"/>
      <c r="Q95" s="37">
        <v>157</v>
      </c>
      <c r="R95" s="37"/>
      <c r="S95" s="37"/>
      <c r="T95" s="37"/>
      <c r="U95" s="38">
        <v>67</v>
      </c>
      <c r="V95" s="195"/>
      <c r="W95" s="37"/>
      <c r="X95" s="37"/>
      <c r="Y95" s="37"/>
      <c r="Z95" s="37"/>
      <c r="AA95" s="37">
        <v>18</v>
      </c>
      <c r="AB95" s="37"/>
      <c r="AC95" s="37"/>
      <c r="AD95" s="37"/>
      <c r="AE95" s="38">
        <v>0</v>
      </c>
      <c r="AF95" s="195"/>
      <c r="AG95" s="37"/>
      <c r="AH95" s="38">
        <v>27</v>
      </c>
      <c r="AI95" s="195"/>
      <c r="AJ95" s="37"/>
      <c r="AK95" s="38">
        <v>12</v>
      </c>
      <c r="AL95" s="248"/>
      <c r="AM95" s="39"/>
      <c r="AN95" s="39"/>
      <c r="AO95" s="39"/>
      <c r="AP95" s="39"/>
      <c r="AQ95" s="39"/>
      <c r="AR95" s="39"/>
      <c r="AS95" s="39"/>
      <c r="AT95" s="39"/>
      <c r="AU95" s="587">
        <v>51.1</v>
      </c>
      <c r="AV95" s="252"/>
      <c r="AW95" s="226"/>
      <c r="AX95" s="226"/>
      <c r="AY95" s="226"/>
      <c r="AZ95" s="226"/>
      <c r="BA95" s="226">
        <v>192740.30882009779</v>
      </c>
      <c r="BB95" s="226"/>
      <c r="BC95" s="226"/>
      <c r="BD95" s="226"/>
      <c r="BE95" s="567">
        <v>150345</v>
      </c>
      <c r="BF95" s="252"/>
      <c r="BG95" s="226"/>
      <c r="BH95" s="226"/>
      <c r="BI95" s="226"/>
      <c r="BJ95" s="226"/>
      <c r="BK95" s="226">
        <v>44977.931258217082</v>
      </c>
      <c r="BL95" s="226"/>
      <c r="BM95" s="226"/>
      <c r="BN95" s="226"/>
      <c r="BO95" s="567">
        <v>9310</v>
      </c>
      <c r="BP95" s="252"/>
      <c r="BQ95" s="226"/>
      <c r="BR95" s="567">
        <v>53120</v>
      </c>
      <c r="BS95" s="658"/>
      <c r="BT95" s="263"/>
      <c r="BU95" s="41"/>
      <c r="BV95" s="41"/>
      <c r="BW95" s="41"/>
      <c r="BX95" s="41"/>
      <c r="BY95" s="41">
        <f t="shared" ref="BY95" si="120">BK95/BA95</f>
        <v>0.23336027390201552</v>
      </c>
      <c r="BZ95" s="41"/>
      <c r="CA95" s="41"/>
      <c r="CB95" s="41"/>
      <c r="CC95" s="42">
        <f t="shared" si="89"/>
        <v>6.1924240912567763E-2</v>
      </c>
      <c r="CD95" s="195" t="s">
        <v>107</v>
      </c>
      <c r="CE95" s="43"/>
      <c r="CF95" s="43"/>
      <c r="CG95" s="43"/>
      <c r="CH95" s="43"/>
      <c r="CI95" s="43"/>
      <c r="CJ95" s="43"/>
      <c r="CK95" s="43"/>
      <c r="CL95" s="43"/>
      <c r="CM95" s="562">
        <f t="shared" si="87"/>
        <v>6.1924240912567763</v>
      </c>
      <c r="CN95" s="263"/>
      <c r="CO95" s="41"/>
      <c r="CP95" s="41"/>
      <c r="CQ95" s="41">
        <f>AA95/Q95</f>
        <v>0.11464968152866242</v>
      </c>
      <c r="CR95" s="41"/>
      <c r="CS95" s="41"/>
      <c r="CT95" s="41"/>
      <c r="CU95" s="42">
        <f t="shared" si="90"/>
        <v>0</v>
      </c>
      <c r="CV95" s="263"/>
      <c r="CW95" s="41"/>
      <c r="CX95" s="42">
        <f t="shared" si="91"/>
        <v>0.40298507462686567</v>
      </c>
      <c r="CY95" s="263"/>
      <c r="CZ95" s="41"/>
      <c r="DA95" s="42">
        <f t="shared" si="92"/>
        <v>0.17910447761194029</v>
      </c>
      <c r="DB95" s="263"/>
      <c r="DC95" s="41"/>
      <c r="DD95" s="42">
        <f t="shared" si="93"/>
        <v>0.58208955223880599</v>
      </c>
      <c r="DE95" s="668"/>
      <c r="DF95" s="549"/>
      <c r="DG95" s="263"/>
      <c r="DH95" s="42"/>
      <c r="DI95" s="263"/>
      <c r="DJ95" s="173"/>
      <c r="DK95" s="189"/>
      <c r="DL95" s="94"/>
      <c r="DM95" s="189"/>
      <c r="DN95" s="173"/>
      <c r="DO95" s="189"/>
      <c r="DP95" s="94"/>
      <c r="DQ95" s="189"/>
      <c r="DR95" s="173"/>
      <c r="DS95" s="189"/>
      <c r="DT95" s="94" t="s">
        <v>192</v>
      </c>
      <c r="DU95" s="189"/>
      <c r="DV95" s="173" t="s">
        <v>192</v>
      </c>
    </row>
    <row r="96" spans="1:126" x14ac:dyDescent="0.25">
      <c r="A96" s="10">
        <v>103</v>
      </c>
      <c r="B96" s="35" t="s">
        <v>52</v>
      </c>
      <c r="C96" s="37">
        <v>0</v>
      </c>
      <c r="D96" s="37">
        <v>0</v>
      </c>
      <c r="E96" s="37">
        <v>0</v>
      </c>
      <c r="F96" s="37"/>
      <c r="G96" s="37"/>
      <c r="H96" s="37">
        <v>0</v>
      </c>
      <c r="I96" s="37">
        <v>5</v>
      </c>
      <c r="J96" s="38"/>
      <c r="K96" s="195">
        <v>16</v>
      </c>
      <c r="L96" s="37">
        <v>16</v>
      </c>
      <c r="M96" s="38"/>
      <c r="N96" s="195">
        <v>8</v>
      </c>
      <c r="O96" s="37">
        <v>9</v>
      </c>
      <c r="P96" s="37">
        <v>18</v>
      </c>
      <c r="Q96" s="37"/>
      <c r="R96" s="37"/>
      <c r="S96" s="37">
        <v>101</v>
      </c>
      <c r="T96" s="37">
        <v>181</v>
      </c>
      <c r="U96" s="38"/>
      <c r="V96" s="195">
        <v>2</v>
      </c>
      <c r="W96" s="37">
        <v>0</v>
      </c>
      <c r="X96" s="37">
        <v>1</v>
      </c>
      <c r="Y96" s="37">
        <v>0</v>
      </c>
      <c r="Z96" s="37">
        <v>2</v>
      </c>
      <c r="AA96" s="37"/>
      <c r="AB96" s="37"/>
      <c r="AC96" s="37">
        <v>3</v>
      </c>
      <c r="AD96" s="37">
        <v>4</v>
      </c>
      <c r="AE96" s="38"/>
      <c r="AF96" s="195">
        <v>49</v>
      </c>
      <c r="AG96" s="37">
        <v>79</v>
      </c>
      <c r="AH96" s="38"/>
      <c r="AI96" s="195">
        <v>3</v>
      </c>
      <c r="AJ96" s="37">
        <v>79</v>
      </c>
      <c r="AK96" s="38"/>
      <c r="AL96" s="248">
        <v>21.086960233578637</v>
      </c>
      <c r="AM96" s="39">
        <v>26.365814651026461</v>
      </c>
      <c r="AN96" s="39">
        <v>26.365814651026461</v>
      </c>
      <c r="AO96" s="39">
        <v>28.998127500697205</v>
      </c>
      <c r="AP96" s="39">
        <v>28.998127500697205</v>
      </c>
      <c r="AQ96" s="39"/>
      <c r="AR96" s="39"/>
      <c r="AS96" s="39">
        <v>42.686154318985096</v>
      </c>
      <c r="AT96" s="39">
        <v>42.69</v>
      </c>
      <c r="AU96" s="587"/>
      <c r="AV96" s="252">
        <v>16835.419263407723</v>
      </c>
      <c r="AW96" s="226">
        <v>19763.6894496901</v>
      </c>
      <c r="AX96" s="226">
        <v>20931.867206219657</v>
      </c>
      <c r="AY96" s="226">
        <v>26165.189725727232</v>
      </c>
      <c r="AZ96" s="226">
        <v>28781.850985481018</v>
      </c>
      <c r="BA96" s="226"/>
      <c r="BB96" s="226"/>
      <c r="BC96" s="226">
        <v>147625.79609677804</v>
      </c>
      <c r="BD96" s="226">
        <v>125673</v>
      </c>
      <c r="BE96" s="567"/>
      <c r="BF96" s="252">
        <v>2795.9431078935236</v>
      </c>
      <c r="BG96" s="226">
        <v>3951.3150181273868</v>
      </c>
      <c r="BH96" s="226">
        <v>5534.9713433617344</v>
      </c>
      <c r="BI96" s="226">
        <v>8050.6087045605891</v>
      </c>
      <c r="BJ96" s="226">
        <v>13053.425990745642</v>
      </c>
      <c r="BK96" s="226"/>
      <c r="BL96" s="226"/>
      <c r="BM96" s="226">
        <v>12366.178906209982</v>
      </c>
      <c r="BN96" s="226">
        <v>23378</v>
      </c>
      <c r="BO96" s="567"/>
      <c r="BP96" s="252">
        <v>53591.043875675154</v>
      </c>
      <c r="BQ96" s="226">
        <v>62886</v>
      </c>
      <c r="BR96" s="567"/>
      <c r="BS96" s="658"/>
      <c r="BT96" s="263">
        <f t="shared" ref="BT96:BT97" si="121">BF96/AV96</f>
        <v>0.16607505070993914</v>
      </c>
      <c r="BU96" s="41">
        <f t="shared" ref="BU96:BX97" si="122">BG96/AW96</f>
        <v>0.1999280057595392</v>
      </c>
      <c r="BV96" s="41">
        <f t="shared" si="122"/>
        <v>0.26442797906328602</v>
      </c>
      <c r="BW96" s="41">
        <f t="shared" si="122"/>
        <v>0.30768394148675837</v>
      </c>
      <c r="BX96" s="41">
        <f t="shared" si="122"/>
        <v>0.45352976072770412</v>
      </c>
      <c r="BY96" s="41"/>
      <c r="BZ96" s="41"/>
      <c r="CA96" s="41">
        <f>BM96/BC96</f>
        <v>8.3767059912098082E-2</v>
      </c>
      <c r="CB96" s="41">
        <f t="shared" ref="CB96:CB97" si="123">BN96/BD96</f>
        <v>0.18602245510173226</v>
      </c>
      <c r="CC96" s="42"/>
      <c r="CD96" s="195" t="s">
        <v>107</v>
      </c>
      <c r="CE96" s="43">
        <f t="shared" ref="CE96:CH97" si="124">(BU96-BT96)*100</f>
        <v>3.3852955049600064</v>
      </c>
      <c r="CF96" s="43">
        <f t="shared" si="124"/>
        <v>6.449997330374682</v>
      </c>
      <c r="CG96" s="43">
        <f t="shared" si="124"/>
        <v>4.3255962423472347</v>
      </c>
      <c r="CH96" s="43">
        <f t="shared" si="124"/>
        <v>14.584581924094575</v>
      </c>
      <c r="CI96" s="43"/>
      <c r="CJ96" s="43"/>
      <c r="CK96" s="43"/>
      <c r="CL96" s="43">
        <f t="shared" ref="CL96" si="125">(CB96-CA96)*100</f>
        <v>10.225539518963418</v>
      </c>
      <c r="CM96" s="562">
        <f t="shared" si="87"/>
        <v>-18.602245510173226</v>
      </c>
      <c r="CN96" s="263">
        <f t="shared" ref="CN96:CP97" si="126">X96/N96</f>
        <v>0.125</v>
      </c>
      <c r="CO96" s="41">
        <f t="shared" si="126"/>
        <v>0</v>
      </c>
      <c r="CP96" s="41">
        <f t="shared" si="126"/>
        <v>0.1111111111111111</v>
      </c>
      <c r="CQ96" s="41"/>
      <c r="CR96" s="41"/>
      <c r="CS96" s="41">
        <f>AC96/S96</f>
        <v>2.9702970297029702E-2</v>
      </c>
      <c r="CT96" s="41">
        <f>AD96/T96</f>
        <v>2.2099447513812154E-2</v>
      </c>
      <c r="CU96" s="42"/>
      <c r="CV96" s="263">
        <f>AF96/S96</f>
        <v>0.48514851485148514</v>
      </c>
      <c r="CW96" s="41">
        <f>AG96/T96</f>
        <v>0.43646408839779005</v>
      </c>
      <c r="CX96" s="42"/>
      <c r="CY96" s="263">
        <f>AI96/S96</f>
        <v>2.9702970297029702E-2</v>
      </c>
      <c r="CZ96" s="41">
        <f>AJ96/T96</f>
        <v>0.43646408839779005</v>
      </c>
      <c r="DA96" s="42"/>
      <c r="DB96" s="263">
        <f>(AC96+AF96+AI96)/S96</f>
        <v>0.54455445544554459</v>
      </c>
      <c r="DC96" s="41">
        <f>(AD96+AG96+AJ96)/T96</f>
        <v>0.89502762430939231</v>
      </c>
      <c r="DD96" s="42"/>
      <c r="DE96" s="668"/>
      <c r="DF96" s="549"/>
      <c r="DG96" s="263"/>
      <c r="DH96" s="42"/>
      <c r="DI96" s="263"/>
      <c r="DJ96" s="173"/>
      <c r="DK96" s="189"/>
      <c r="DL96" s="94" t="s">
        <v>192</v>
      </c>
      <c r="DM96" s="189"/>
      <c r="DN96" s="173" t="s">
        <v>192</v>
      </c>
      <c r="DO96" s="189"/>
      <c r="DP96" s="94" t="s">
        <v>192</v>
      </c>
      <c r="DQ96" s="189"/>
      <c r="DR96" s="173" t="s">
        <v>192</v>
      </c>
      <c r="DS96" s="189" t="s">
        <v>192</v>
      </c>
      <c r="DT96" s="94"/>
      <c r="DU96" s="189"/>
      <c r="DV96" s="173" t="s">
        <v>192</v>
      </c>
    </row>
    <row r="97" spans="1:126" x14ac:dyDescent="0.25">
      <c r="A97" s="328">
        <v>104</v>
      </c>
      <c r="B97" s="35" t="s">
        <v>240</v>
      </c>
      <c r="C97" s="37">
        <v>8</v>
      </c>
      <c r="D97" s="37">
        <v>8</v>
      </c>
      <c r="E97" s="37">
        <v>8</v>
      </c>
      <c r="F97" s="37"/>
      <c r="G97" s="37"/>
      <c r="H97" s="37"/>
      <c r="I97" s="37">
        <v>0</v>
      </c>
      <c r="J97" s="38">
        <v>0</v>
      </c>
      <c r="K97" s="195"/>
      <c r="L97" s="37">
        <v>9</v>
      </c>
      <c r="M97" s="38">
        <v>40</v>
      </c>
      <c r="N97" s="195">
        <v>116</v>
      </c>
      <c r="O97" s="37">
        <v>116</v>
      </c>
      <c r="P97" s="37">
        <v>84</v>
      </c>
      <c r="Q97" s="37"/>
      <c r="R97" s="37"/>
      <c r="S97" s="37"/>
      <c r="T97" s="37">
        <v>18</v>
      </c>
      <c r="U97" s="38">
        <v>215</v>
      </c>
      <c r="V97" s="195"/>
      <c r="W97" s="37"/>
      <c r="X97" s="37"/>
      <c r="Y97" s="37"/>
      <c r="Z97" s="37"/>
      <c r="AA97" s="37"/>
      <c r="AB97" s="37"/>
      <c r="AC97" s="37"/>
      <c r="AD97" s="37">
        <v>0</v>
      </c>
      <c r="AE97" s="38">
        <v>40</v>
      </c>
      <c r="AF97" s="195"/>
      <c r="AG97" s="37">
        <v>0</v>
      </c>
      <c r="AH97" s="38">
        <v>8</v>
      </c>
      <c r="AI97" s="195"/>
      <c r="AJ97" s="37">
        <v>10</v>
      </c>
      <c r="AK97" s="38">
        <v>43</v>
      </c>
      <c r="AL97" s="248" t="s">
        <v>259</v>
      </c>
      <c r="AM97" s="39">
        <v>44.592802545233098</v>
      </c>
      <c r="AN97" s="39">
        <v>49.017933876301221</v>
      </c>
      <c r="AO97" s="39">
        <v>47.865407709688618</v>
      </c>
      <c r="AP97" s="39">
        <v>47.865407709688618</v>
      </c>
      <c r="AQ97" s="39"/>
      <c r="AR97" s="39"/>
      <c r="AS97" s="39"/>
      <c r="AT97" s="39">
        <v>50.79</v>
      </c>
      <c r="AU97" s="587">
        <v>53.73</v>
      </c>
      <c r="AV97" s="252">
        <v>5804.6055514766567</v>
      </c>
      <c r="AW97" s="226">
        <v>56892.760997376223</v>
      </c>
      <c r="AX97" s="226">
        <v>78578.565289895909</v>
      </c>
      <c r="AY97" s="226">
        <v>85669.532330493283</v>
      </c>
      <c r="AZ97" s="226">
        <v>75496.411517293585</v>
      </c>
      <c r="BA97" s="226"/>
      <c r="BB97" s="226"/>
      <c r="BC97" s="226"/>
      <c r="BD97" s="226">
        <v>70413</v>
      </c>
      <c r="BE97" s="567">
        <v>326198</v>
      </c>
      <c r="BF97" s="252">
        <v>4866.5488528807464</v>
      </c>
      <c r="BG97" s="226">
        <v>8078.7815664111195</v>
      </c>
      <c r="BH97" s="226">
        <v>10536.707246970705</v>
      </c>
      <c r="BI97" s="226">
        <v>18015.534914428488</v>
      </c>
      <c r="BJ97" s="226">
        <v>17665.465762858494</v>
      </c>
      <c r="BK97" s="226"/>
      <c r="BL97" s="226"/>
      <c r="BM97" s="226"/>
      <c r="BN97" s="226">
        <v>18729</v>
      </c>
      <c r="BO97" s="567">
        <v>61859</v>
      </c>
      <c r="BP97" s="252"/>
      <c r="BQ97" s="226">
        <v>49949</v>
      </c>
      <c r="BR97" s="567">
        <v>147629</v>
      </c>
      <c r="BS97" s="658">
        <f t="shared" si="88"/>
        <v>1.9555947066007326</v>
      </c>
      <c r="BT97" s="263">
        <f t="shared" si="121"/>
        <v>0.83839441107978918</v>
      </c>
      <c r="BU97" s="41">
        <f t="shared" si="122"/>
        <v>0.14200016706490473</v>
      </c>
      <c r="BV97" s="41">
        <f t="shared" si="122"/>
        <v>0.13409136713171291</v>
      </c>
      <c r="BW97" s="41">
        <f t="shared" si="122"/>
        <v>0.21029103841641988</v>
      </c>
      <c r="BX97" s="41">
        <f t="shared" si="122"/>
        <v>0.2339908004609193</v>
      </c>
      <c r="BY97" s="41"/>
      <c r="BZ97" s="41"/>
      <c r="CA97" s="41"/>
      <c r="CB97" s="41">
        <f t="shared" si="123"/>
        <v>0.26598781475011718</v>
      </c>
      <c r="CC97" s="42">
        <f t="shared" si="89"/>
        <v>0.18963635583296035</v>
      </c>
      <c r="CD97" s="195" t="s">
        <v>107</v>
      </c>
      <c r="CE97" s="43">
        <f t="shared" si="124"/>
        <v>-69.639424401488441</v>
      </c>
      <c r="CF97" s="43">
        <f t="shared" si="124"/>
        <v>-0.79087999331918235</v>
      </c>
      <c r="CG97" s="43">
        <f t="shared" si="124"/>
        <v>7.619967128470698</v>
      </c>
      <c r="CH97" s="43">
        <f t="shared" si="124"/>
        <v>2.3699762044499417</v>
      </c>
      <c r="CI97" s="43"/>
      <c r="CJ97" s="43"/>
      <c r="CK97" s="43"/>
      <c r="CL97" s="43"/>
      <c r="CM97" s="562">
        <f t="shared" si="87"/>
        <v>-7.6351458917156831</v>
      </c>
      <c r="CN97" s="263">
        <f t="shared" si="126"/>
        <v>0</v>
      </c>
      <c r="CO97" s="41">
        <f t="shared" si="126"/>
        <v>0</v>
      </c>
      <c r="CP97" s="41">
        <f t="shared" si="126"/>
        <v>0</v>
      </c>
      <c r="CQ97" s="41"/>
      <c r="CR97" s="41"/>
      <c r="CS97" s="41"/>
      <c r="CT97" s="41">
        <f t="shared" ref="CT97" si="127">AD97/T97</f>
        <v>0</v>
      </c>
      <c r="CU97" s="42">
        <f t="shared" si="90"/>
        <v>0.18604651162790697</v>
      </c>
      <c r="CV97" s="263"/>
      <c r="CW97" s="41">
        <f>AG97/T97</f>
        <v>0</v>
      </c>
      <c r="CX97" s="42">
        <f t="shared" si="91"/>
        <v>3.7209302325581395E-2</v>
      </c>
      <c r="CY97" s="263"/>
      <c r="CZ97" s="41">
        <f>AJ97/T97</f>
        <v>0.55555555555555558</v>
      </c>
      <c r="DA97" s="42">
        <f t="shared" si="92"/>
        <v>0.2</v>
      </c>
      <c r="DB97" s="263"/>
      <c r="DC97" s="41">
        <f>(AD97+AG97+AJ97)/T97</f>
        <v>0.55555555555555558</v>
      </c>
      <c r="DD97" s="42">
        <f t="shared" si="93"/>
        <v>0.42325581395348838</v>
      </c>
      <c r="DE97" s="668">
        <f t="shared" si="94"/>
        <v>5.7885410513880645E-2</v>
      </c>
      <c r="DF97" s="549">
        <f t="shared" si="95"/>
        <v>10.944444444444445</v>
      </c>
      <c r="DG97" s="263"/>
      <c r="DH97" s="42"/>
      <c r="DI97" s="263"/>
      <c r="DJ97" s="173"/>
      <c r="DK97" s="189"/>
      <c r="DL97" s="94"/>
      <c r="DM97" s="189"/>
      <c r="DN97" s="173"/>
      <c r="DO97" s="189" t="s">
        <v>192</v>
      </c>
      <c r="DP97" s="94"/>
      <c r="DQ97" s="189" t="s">
        <v>192</v>
      </c>
      <c r="DR97" s="173"/>
      <c r="DS97" s="189" t="s">
        <v>192</v>
      </c>
      <c r="DT97" s="94"/>
      <c r="DU97" s="189"/>
      <c r="DV97" s="173" t="s">
        <v>192</v>
      </c>
    </row>
    <row r="98" spans="1:126" x14ac:dyDescent="0.25">
      <c r="A98" s="10">
        <v>107</v>
      </c>
      <c r="B98" s="35" t="s">
        <v>99</v>
      </c>
      <c r="C98" s="37">
        <v>4</v>
      </c>
      <c r="D98" s="37">
        <v>4</v>
      </c>
      <c r="E98" s="37">
        <v>4</v>
      </c>
      <c r="F98" s="37">
        <v>0</v>
      </c>
      <c r="G98" s="37">
        <v>5</v>
      </c>
      <c r="H98" s="37"/>
      <c r="I98" s="37"/>
      <c r="J98" s="38">
        <v>0</v>
      </c>
      <c r="K98" s="195"/>
      <c r="L98" s="37"/>
      <c r="M98" s="38">
        <v>3</v>
      </c>
      <c r="N98" s="195">
        <v>243</v>
      </c>
      <c r="O98" s="37">
        <v>285</v>
      </c>
      <c r="P98" s="37">
        <v>289</v>
      </c>
      <c r="Q98" s="37">
        <v>223</v>
      </c>
      <c r="R98" s="37">
        <v>342</v>
      </c>
      <c r="S98" s="37"/>
      <c r="T98" s="37"/>
      <c r="U98" s="38">
        <v>189</v>
      </c>
      <c r="V98" s="195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/>
      <c r="AD98" s="37"/>
      <c r="AE98" s="38">
        <v>0</v>
      </c>
      <c r="AF98" s="195"/>
      <c r="AG98" s="37"/>
      <c r="AH98" s="38">
        <v>0</v>
      </c>
      <c r="AI98" s="195"/>
      <c r="AJ98" s="37"/>
      <c r="AK98" s="38">
        <v>2</v>
      </c>
      <c r="AL98" s="248" t="s">
        <v>269</v>
      </c>
      <c r="AM98" s="39" t="s">
        <v>269</v>
      </c>
      <c r="AN98" s="39" t="s">
        <v>269</v>
      </c>
      <c r="AO98" s="39" t="s">
        <v>269</v>
      </c>
      <c r="AP98" s="39" t="s">
        <v>269</v>
      </c>
      <c r="AQ98" s="39" t="s">
        <v>269</v>
      </c>
      <c r="AR98" s="37" t="s">
        <v>269</v>
      </c>
      <c r="AS98" s="37"/>
      <c r="AT98" s="37"/>
      <c r="AU98" s="38" t="s">
        <v>373</v>
      </c>
      <c r="AV98" s="252">
        <v>29656.91714902021</v>
      </c>
      <c r="AW98" s="226">
        <v>29880.308023289566</v>
      </c>
      <c r="AX98" s="226">
        <v>31313.139936596832</v>
      </c>
      <c r="AY98" s="226">
        <v>32498.392154853984</v>
      </c>
      <c r="AZ98" s="226">
        <v>32051.610406315274</v>
      </c>
      <c r="BA98" s="226">
        <v>44134.637822209319</v>
      </c>
      <c r="BB98" s="226">
        <v>41409.838304847442</v>
      </c>
      <c r="BC98" s="226"/>
      <c r="BD98" s="226"/>
      <c r="BE98" s="567">
        <v>38017</v>
      </c>
      <c r="BF98" s="252">
        <v>19920.205348859712</v>
      </c>
      <c r="BG98" s="226">
        <v>22082.970501021624</v>
      </c>
      <c r="BH98" s="226">
        <v>21058.502797365982</v>
      </c>
      <c r="BI98" s="226">
        <v>22333.395939693</v>
      </c>
      <c r="BJ98" s="226">
        <v>20095.218581567551</v>
      </c>
      <c r="BK98" s="226">
        <v>34521.715869573876</v>
      </c>
      <c r="BL98" s="226">
        <v>15028.372063904018</v>
      </c>
      <c r="BM98" s="226"/>
      <c r="BN98" s="226"/>
      <c r="BO98" s="567">
        <v>4091</v>
      </c>
      <c r="BP98" s="252"/>
      <c r="BQ98" s="226"/>
      <c r="BR98" s="567">
        <v>108820</v>
      </c>
      <c r="BS98" s="658"/>
      <c r="BT98" s="263">
        <v>0.67168833661181215</v>
      </c>
      <c r="BU98" s="41">
        <v>0.73904761904761906</v>
      </c>
      <c r="BV98" s="41">
        <v>0.67251329122551917</v>
      </c>
      <c r="BW98" s="41">
        <v>0.68721541155866905</v>
      </c>
      <c r="BX98" s="41">
        <v>0.62696439669714998</v>
      </c>
      <c r="BY98" s="41">
        <v>0.78219098587916691</v>
      </c>
      <c r="BZ98" s="41">
        <v>0.36291791224272407</v>
      </c>
      <c r="CA98" s="41"/>
      <c r="CB98" s="41"/>
      <c r="CC98" s="42">
        <f t="shared" si="89"/>
        <v>0.10760975353131494</v>
      </c>
      <c r="CD98" s="195" t="s">
        <v>107</v>
      </c>
      <c r="CE98" s="43">
        <v>6.7359282435806911</v>
      </c>
      <c r="CF98" s="43">
        <v>-6.6534327822099897</v>
      </c>
      <c r="CG98" s="43">
        <v>1.4702120333149882</v>
      </c>
      <c r="CH98" s="43">
        <v>-6.0251014861519074</v>
      </c>
      <c r="CI98" s="43">
        <v>15.522658918201692</v>
      </c>
      <c r="CJ98" s="43">
        <v>-41.927307363644282</v>
      </c>
      <c r="CK98" s="43"/>
      <c r="CL98" s="43"/>
      <c r="CM98" s="562">
        <f t="shared" si="87"/>
        <v>10.760975353131494</v>
      </c>
      <c r="CN98" s="263">
        <v>0</v>
      </c>
      <c r="CO98" s="41">
        <v>0</v>
      </c>
      <c r="CP98" s="41">
        <v>0</v>
      </c>
      <c r="CQ98" s="41">
        <v>0</v>
      </c>
      <c r="CR98" s="41">
        <v>0</v>
      </c>
      <c r="CS98" s="41"/>
      <c r="CT98" s="41"/>
      <c r="CU98" s="42">
        <f t="shared" si="90"/>
        <v>0</v>
      </c>
      <c r="CV98" s="263"/>
      <c r="CW98" s="41"/>
      <c r="CX98" s="42">
        <f t="shared" si="91"/>
        <v>0</v>
      </c>
      <c r="CY98" s="263"/>
      <c r="CZ98" s="41"/>
      <c r="DA98" s="42">
        <f t="shared" si="92"/>
        <v>1.0582010582010581E-2</v>
      </c>
      <c r="DB98" s="263"/>
      <c r="DC98" s="41"/>
      <c r="DD98" s="42">
        <f t="shared" si="93"/>
        <v>1.0582010582010581E-2</v>
      </c>
      <c r="DE98" s="668"/>
      <c r="DF98" s="549"/>
      <c r="DG98" s="263"/>
      <c r="DH98" s="42" t="s">
        <v>192</v>
      </c>
      <c r="DI98" s="263" t="s">
        <v>192</v>
      </c>
      <c r="DJ98" s="173"/>
      <c r="DK98" s="189"/>
      <c r="DL98" s="94"/>
      <c r="DM98" s="189"/>
      <c r="DN98" s="173"/>
      <c r="DO98" s="189"/>
      <c r="DP98" s="94"/>
      <c r="DQ98" s="189"/>
      <c r="DR98" s="173"/>
      <c r="DS98" s="189"/>
      <c r="DT98" s="94" t="s">
        <v>192</v>
      </c>
      <c r="DU98" s="189"/>
      <c r="DV98" s="173" t="s">
        <v>192</v>
      </c>
    </row>
    <row r="99" spans="1:126" s="17" customFormat="1" ht="15.75" thickBot="1" x14ac:dyDescent="0.3">
      <c r="A99" s="10">
        <v>109</v>
      </c>
      <c r="B99" s="123" t="s">
        <v>202</v>
      </c>
      <c r="C99" s="53">
        <v>10</v>
      </c>
      <c r="D99" s="53">
        <v>10</v>
      </c>
      <c r="E99" s="53">
        <v>10</v>
      </c>
      <c r="F99" s="53"/>
      <c r="G99" s="53"/>
      <c r="H99" s="53">
        <v>0</v>
      </c>
      <c r="I99" s="53"/>
      <c r="J99" s="464">
        <v>0</v>
      </c>
      <c r="K99" s="196">
        <v>10</v>
      </c>
      <c r="L99" s="53"/>
      <c r="M99" s="464">
        <v>10</v>
      </c>
      <c r="N99" s="196">
        <v>28</v>
      </c>
      <c r="O99" s="53">
        <v>26</v>
      </c>
      <c r="P99" s="53">
        <v>19</v>
      </c>
      <c r="Q99" s="53"/>
      <c r="R99" s="53"/>
      <c r="S99" s="53">
        <v>16</v>
      </c>
      <c r="T99" s="53"/>
      <c r="U99" s="464">
        <v>87</v>
      </c>
      <c r="V99" s="196">
        <v>0</v>
      </c>
      <c r="W99" s="53">
        <v>0</v>
      </c>
      <c r="X99" s="53">
        <v>0</v>
      </c>
      <c r="Y99" s="53">
        <v>0</v>
      </c>
      <c r="Z99" s="53">
        <v>0</v>
      </c>
      <c r="AA99" s="53"/>
      <c r="AB99" s="53"/>
      <c r="AC99" s="53">
        <v>0</v>
      </c>
      <c r="AD99" s="53"/>
      <c r="AE99" s="464">
        <v>3</v>
      </c>
      <c r="AF99" s="196">
        <v>1</v>
      </c>
      <c r="AG99" s="53"/>
      <c r="AH99" s="464">
        <v>0</v>
      </c>
      <c r="AI99" s="196">
        <v>1</v>
      </c>
      <c r="AJ99" s="53"/>
      <c r="AK99" s="464">
        <v>5</v>
      </c>
      <c r="AL99" s="647"/>
      <c r="AM99" s="53"/>
      <c r="AN99" s="127"/>
      <c r="AO99" s="127"/>
      <c r="AP99" s="127"/>
      <c r="AQ99" s="127"/>
      <c r="AR99" s="127"/>
      <c r="AS99" s="127">
        <v>23.605443338398757</v>
      </c>
      <c r="AT99" s="127"/>
      <c r="AU99" s="652">
        <v>23.606999999999999</v>
      </c>
      <c r="AV99" s="254">
        <v>32942.32815977143</v>
      </c>
      <c r="AW99" s="54">
        <v>32827.075543110172</v>
      </c>
      <c r="AX99" s="54">
        <v>32975.054211415983</v>
      </c>
      <c r="AY99" s="54">
        <v>33430.373190818493</v>
      </c>
      <c r="AZ99" s="54">
        <v>33598.272064473167</v>
      </c>
      <c r="BA99" s="54"/>
      <c r="BB99" s="54"/>
      <c r="BC99" s="54">
        <v>41574.891434880847</v>
      </c>
      <c r="BD99" s="54"/>
      <c r="BE99" s="655">
        <v>43146.25</v>
      </c>
      <c r="BF99" s="254">
        <v>4233.0436366326885</v>
      </c>
      <c r="BG99" s="54">
        <v>4362.5249714002766</v>
      </c>
      <c r="BH99" s="54">
        <v>3820.4108115491658</v>
      </c>
      <c r="BI99" s="54">
        <v>4196.0489695562346</v>
      </c>
      <c r="BJ99" s="54">
        <v>1956.4487396201503</v>
      </c>
      <c r="BK99" s="53"/>
      <c r="BL99" s="53"/>
      <c r="BM99" s="54">
        <v>1614.9595050682694</v>
      </c>
      <c r="BN99" s="53"/>
      <c r="BO99" s="464">
        <v>1102.04</v>
      </c>
      <c r="BP99" s="254">
        <v>2943.9217761993386</v>
      </c>
      <c r="BQ99" s="53"/>
      <c r="BR99" s="464">
        <v>1535.93</v>
      </c>
      <c r="BS99" s="659"/>
      <c r="BT99" s="111"/>
      <c r="BU99" s="55"/>
      <c r="BV99" s="55"/>
      <c r="BW99" s="55"/>
      <c r="BX99" s="55"/>
      <c r="BY99" s="55"/>
      <c r="BZ99" s="55"/>
      <c r="CA99" s="55">
        <v>3.8844587425989945E-2</v>
      </c>
      <c r="CB99" s="55"/>
      <c r="CC99" s="56">
        <f t="shared" si="89"/>
        <v>2.5541964828924877E-2</v>
      </c>
      <c r="CD99" s="196" t="s">
        <v>107</v>
      </c>
      <c r="CE99" s="144">
        <v>0</v>
      </c>
      <c r="CF99" s="144">
        <v>0</v>
      </c>
      <c r="CG99" s="144">
        <v>0</v>
      </c>
      <c r="CH99" s="144">
        <v>0</v>
      </c>
      <c r="CI99" s="144"/>
      <c r="CJ99" s="144"/>
      <c r="CK99" s="144"/>
      <c r="CL99" s="144">
        <v>-3.8844587425989943</v>
      </c>
      <c r="CM99" s="663">
        <f t="shared" si="87"/>
        <v>2.5541964828924879</v>
      </c>
      <c r="CN99" s="111">
        <v>0</v>
      </c>
      <c r="CO99" s="55">
        <v>0</v>
      </c>
      <c r="CP99" s="55">
        <v>0</v>
      </c>
      <c r="CQ99" s="55"/>
      <c r="CR99" s="55"/>
      <c r="CS99" s="55">
        <v>0</v>
      </c>
      <c r="CT99" s="55"/>
      <c r="CU99" s="56">
        <f t="shared" si="90"/>
        <v>3.4482758620689655E-2</v>
      </c>
      <c r="CV99" s="111">
        <v>6.25E-2</v>
      </c>
      <c r="CW99" s="55"/>
      <c r="CX99" s="56">
        <f t="shared" si="91"/>
        <v>0</v>
      </c>
      <c r="CY99" s="111">
        <v>6.25E-2</v>
      </c>
      <c r="CZ99" s="55"/>
      <c r="DA99" s="56">
        <f t="shared" si="92"/>
        <v>5.7471264367816091E-2</v>
      </c>
      <c r="DB99" s="111">
        <v>0.125</v>
      </c>
      <c r="DC99" s="55"/>
      <c r="DD99" s="56">
        <f t="shared" si="93"/>
        <v>9.1954022988505746E-2</v>
      </c>
      <c r="DE99" s="669"/>
      <c r="DF99" s="569"/>
      <c r="DG99" s="111"/>
      <c r="DH99" s="56"/>
      <c r="DI99" s="111"/>
      <c r="DJ99" s="178"/>
      <c r="DK99" s="196" t="s">
        <v>192</v>
      </c>
      <c r="DL99" s="53"/>
      <c r="DM99" s="196" t="s">
        <v>192</v>
      </c>
      <c r="DN99" s="178"/>
      <c r="DO99" s="196"/>
      <c r="DP99" s="53"/>
      <c r="DQ99" s="196"/>
      <c r="DR99" s="178"/>
      <c r="DS99" s="196"/>
      <c r="DT99" s="53" t="s">
        <v>192</v>
      </c>
      <c r="DU99" s="196"/>
      <c r="DV99" s="464" t="s">
        <v>192</v>
      </c>
    </row>
    <row r="100" spans="1:126" ht="15.75" thickBot="1" x14ac:dyDescent="0.3">
      <c r="A100" s="112"/>
      <c r="B100" s="113" t="s">
        <v>162</v>
      </c>
      <c r="C100" s="112">
        <f t="shared" ref="C100:AK100" si="128">SUM(C4:C99)</f>
        <v>337</v>
      </c>
      <c r="D100" s="460">
        <f t="shared" si="128"/>
        <v>387</v>
      </c>
      <c r="E100" s="460">
        <f t="shared" si="128"/>
        <v>394</v>
      </c>
      <c r="F100" s="460">
        <f t="shared" si="128"/>
        <v>166</v>
      </c>
      <c r="G100" s="461">
        <f t="shared" si="128"/>
        <v>274</v>
      </c>
      <c r="H100" s="112">
        <f t="shared" si="128"/>
        <v>199</v>
      </c>
      <c r="I100" s="466">
        <f t="shared" si="128"/>
        <v>234</v>
      </c>
      <c r="J100" s="480">
        <f t="shared" si="128"/>
        <v>229</v>
      </c>
      <c r="K100" s="363">
        <f t="shared" si="128"/>
        <v>666</v>
      </c>
      <c r="L100" s="112">
        <f>SUM(L4:L99)</f>
        <v>720</v>
      </c>
      <c r="M100" s="112">
        <f>SUM(M4:M99)</f>
        <v>724</v>
      </c>
      <c r="N100" s="463">
        <f t="shared" si="128"/>
        <v>3228</v>
      </c>
      <c r="O100" s="462">
        <f t="shared" si="128"/>
        <v>4909</v>
      </c>
      <c r="P100" s="462">
        <f t="shared" si="128"/>
        <v>4246</v>
      </c>
      <c r="Q100" s="462">
        <f t="shared" si="128"/>
        <v>4672</v>
      </c>
      <c r="R100" s="462">
        <f t="shared" si="128"/>
        <v>4363</v>
      </c>
      <c r="S100" s="462">
        <f t="shared" si="128"/>
        <v>4481</v>
      </c>
      <c r="T100" s="462">
        <f t="shared" si="128"/>
        <v>4509</v>
      </c>
      <c r="U100" s="465">
        <f t="shared" si="128"/>
        <v>4331</v>
      </c>
      <c r="V100" s="463">
        <f t="shared" si="128"/>
        <v>175</v>
      </c>
      <c r="W100" s="462">
        <f t="shared" si="128"/>
        <v>128</v>
      </c>
      <c r="X100" s="462">
        <f t="shared" si="128"/>
        <v>142</v>
      </c>
      <c r="Y100" s="462">
        <f t="shared" si="128"/>
        <v>277</v>
      </c>
      <c r="Z100" s="462">
        <f t="shared" si="128"/>
        <v>323</v>
      </c>
      <c r="AA100" s="462">
        <f t="shared" si="128"/>
        <v>488</v>
      </c>
      <c r="AB100" s="462">
        <f t="shared" si="128"/>
        <v>507</v>
      </c>
      <c r="AC100" s="462">
        <f t="shared" si="128"/>
        <v>316</v>
      </c>
      <c r="AD100" s="462">
        <f t="shared" si="128"/>
        <v>346</v>
      </c>
      <c r="AE100" s="462">
        <f>SUM(AE4:AE99)</f>
        <v>286</v>
      </c>
      <c r="AF100" s="463">
        <f t="shared" si="128"/>
        <v>417</v>
      </c>
      <c r="AG100" s="462">
        <f t="shared" si="128"/>
        <v>1005</v>
      </c>
      <c r="AH100" s="462">
        <f t="shared" si="128"/>
        <v>763</v>
      </c>
      <c r="AI100" s="463">
        <f t="shared" si="128"/>
        <v>696</v>
      </c>
      <c r="AJ100" s="463">
        <f t="shared" si="128"/>
        <v>805</v>
      </c>
      <c r="AK100" s="650">
        <f t="shared" si="128"/>
        <v>655</v>
      </c>
      <c r="AL100" s="460"/>
      <c r="AM100" s="686"/>
      <c r="AN100" s="687"/>
      <c r="AO100" s="686"/>
      <c r="AP100" s="686"/>
      <c r="AQ100" s="686"/>
      <c r="AR100" s="686"/>
      <c r="AS100" s="686"/>
      <c r="AT100" s="686"/>
      <c r="AU100" s="648"/>
      <c r="AV100" s="651">
        <f t="shared" ref="AV100:BR100" si="129">SUM(AV4:AV99)</f>
        <v>2410093.1383429803</v>
      </c>
      <c r="AW100" s="467">
        <f t="shared" si="129"/>
        <v>2741822.7751577976</v>
      </c>
      <c r="AX100" s="467">
        <f t="shared" si="129"/>
        <v>3543244.3587742797</v>
      </c>
      <c r="AY100" s="467">
        <f t="shared" si="129"/>
        <v>4613701.7195292013</v>
      </c>
      <c r="AZ100" s="467">
        <f t="shared" si="129"/>
        <v>5594046.0764082158</v>
      </c>
      <c r="BA100" s="467">
        <f t="shared" si="129"/>
        <v>6484264.2978639854</v>
      </c>
      <c r="BB100" s="467">
        <f t="shared" si="129"/>
        <v>5967627.9797610715</v>
      </c>
      <c r="BC100" s="467">
        <f t="shared" si="129"/>
        <v>6894104.2216722174</v>
      </c>
      <c r="BD100" s="467">
        <f>SUM(BD4:BD99)</f>
        <v>6507524.1900000004</v>
      </c>
      <c r="BE100" s="467">
        <f>SUM(BE4:BE99)</f>
        <v>7054778.8999999994</v>
      </c>
      <c r="BF100" s="654">
        <f t="shared" si="129"/>
        <v>288463.79833353253</v>
      </c>
      <c r="BG100" s="465">
        <f t="shared" si="129"/>
        <v>270476.8446906961</v>
      </c>
      <c r="BH100" s="465">
        <f t="shared" si="129"/>
        <v>383386.28957717936</v>
      </c>
      <c r="BI100" s="465">
        <f t="shared" si="129"/>
        <v>656988.15909414273</v>
      </c>
      <c r="BJ100" s="465">
        <f t="shared" si="129"/>
        <v>1072077.770257426</v>
      </c>
      <c r="BK100" s="465">
        <f t="shared" si="129"/>
        <v>1392271.6582205002</v>
      </c>
      <c r="BL100" s="465">
        <f t="shared" si="129"/>
        <v>1072800.4989100799</v>
      </c>
      <c r="BM100" s="465">
        <f t="shared" si="129"/>
        <v>672852.88569444662</v>
      </c>
      <c r="BN100" s="465">
        <f t="shared" si="129"/>
        <v>675892.31</v>
      </c>
      <c r="BO100" s="465">
        <f t="shared" si="129"/>
        <v>581092.35000000009</v>
      </c>
      <c r="BP100" s="654">
        <f t="shared" si="129"/>
        <v>2307815.5431885985</v>
      </c>
      <c r="BQ100" s="465">
        <f t="shared" si="129"/>
        <v>2426769.4599999995</v>
      </c>
      <c r="BR100" s="465">
        <f t="shared" si="129"/>
        <v>2327036.2000000002</v>
      </c>
      <c r="BS100" s="468">
        <f>(BR100-BQ100)/BQ100</f>
        <v>-4.109713000920958E-2</v>
      </c>
      <c r="BT100" s="671"/>
      <c r="BU100" s="672"/>
      <c r="BV100" s="672"/>
      <c r="BW100" s="672"/>
      <c r="BX100" s="672"/>
      <c r="BY100" s="672"/>
      <c r="BZ100" s="672"/>
      <c r="CA100" s="672"/>
      <c r="CB100" s="672"/>
      <c r="CC100" s="673"/>
      <c r="CD100" s="674"/>
      <c r="CE100" s="674"/>
      <c r="CF100" s="674"/>
      <c r="CG100" s="674"/>
      <c r="CH100" s="674"/>
      <c r="CI100" s="674"/>
      <c r="CJ100" s="674"/>
      <c r="CK100" s="674"/>
      <c r="CL100" s="674"/>
      <c r="CM100" s="674"/>
      <c r="CN100" s="672"/>
      <c r="CO100" s="672"/>
      <c r="CP100" s="672"/>
      <c r="CQ100" s="672"/>
      <c r="CR100" s="672"/>
      <c r="CS100" s="672"/>
      <c r="CT100" s="672"/>
      <c r="CU100" s="673"/>
      <c r="CV100" s="672"/>
      <c r="CW100" s="672"/>
      <c r="CX100" s="673"/>
      <c r="CY100" s="672"/>
      <c r="CZ100" s="672"/>
      <c r="DA100" s="673"/>
      <c r="DB100" s="672"/>
      <c r="DC100" s="672"/>
      <c r="DD100" s="673"/>
      <c r="DE100" s="661"/>
      <c r="DF100" s="661">
        <f t="shared" si="95"/>
        <v>-3.9476602350853846E-2</v>
      </c>
      <c r="DG100" s="518">
        <f t="shared" ref="DG100:DR100" si="130">COUNTA(DG4:DG99)</f>
        <v>18</v>
      </c>
      <c r="DH100" s="455">
        <f t="shared" si="130"/>
        <v>38</v>
      </c>
      <c r="DI100" s="520">
        <f t="shared" si="130"/>
        <v>25</v>
      </c>
      <c r="DJ100" s="199">
        <f t="shared" si="130"/>
        <v>37</v>
      </c>
      <c r="DK100" s="456">
        <f t="shared" si="130"/>
        <v>17</v>
      </c>
      <c r="DL100" s="456">
        <f t="shared" si="130"/>
        <v>39</v>
      </c>
      <c r="DM100" s="454">
        <f t="shared" si="130"/>
        <v>15</v>
      </c>
      <c r="DN100" s="199">
        <f t="shared" si="130"/>
        <v>46</v>
      </c>
      <c r="DO100" s="367">
        <f t="shared" si="130"/>
        <v>15</v>
      </c>
      <c r="DP100" s="216">
        <f t="shared" si="130"/>
        <v>53</v>
      </c>
      <c r="DQ100" s="367">
        <f t="shared" si="130"/>
        <v>13</v>
      </c>
      <c r="DR100" s="216">
        <f t="shared" si="130"/>
        <v>55</v>
      </c>
      <c r="DS100" s="367">
        <f t="shared" ref="DS100:DV100" si="131">COUNTA(DS4:DS99)</f>
        <v>21</v>
      </c>
      <c r="DT100" s="216">
        <f t="shared" si="131"/>
        <v>40</v>
      </c>
      <c r="DU100" s="367">
        <f t="shared" si="131"/>
        <v>13</v>
      </c>
      <c r="DV100" s="216">
        <f t="shared" si="131"/>
        <v>39</v>
      </c>
    </row>
    <row r="101" spans="1:126" ht="15.75" thickBot="1" x14ac:dyDescent="0.3">
      <c r="A101" s="114"/>
      <c r="B101" s="115" t="s">
        <v>163</v>
      </c>
      <c r="C101" s="282"/>
      <c r="D101" s="733"/>
      <c r="E101" s="733"/>
      <c r="F101" s="733"/>
      <c r="G101" s="733"/>
      <c r="H101" s="733"/>
      <c r="I101" s="733"/>
      <c r="J101" s="283"/>
      <c r="K101" s="282"/>
      <c r="L101" s="733"/>
      <c r="M101" s="283"/>
      <c r="N101" s="285">
        <f t="shared" ref="N101:AX101" si="132">AVERAGE(N4:N99)</f>
        <v>54.711864406779661</v>
      </c>
      <c r="O101" s="116">
        <f t="shared" si="132"/>
        <v>83.20338983050847</v>
      </c>
      <c r="P101" s="116">
        <f t="shared" si="132"/>
        <v>70.766666666666666</v>
      </c>
      <c r="Q101" s="116">
        <f t="shared" si="132"/>
        <v>74.158730158730165</v>
      </c>
      <c r="R101" s="116">
        <f t="shared" si="132"/>
        <v>68.171875</v>
      </c>
      <c r="S101" s="116">
        <f t="shared" si="132"/>
        <v>72.274193548387103</v>
      </c>
      <c r="T101" s="116">
        <f t="shared" si="132"/>
        <v>65.347826086956516</v>
      </c>
      <c r="U101" s="116">
        <f t="shared" si="132"/>
        <v>69.854838709677423</v>
      </c>
      <c r="V101" s="116">
        <f t="shared" si="132"/>
        <v>3.0172413793103448</v>
      </c>
      <c r="W101" s="116">
        <f t="shared" si="132"/>
        <v>2.2456140350877192</v>
      </c>
      <c r="X101" s="116">
        <f t="shared" si="132"/>
        <v>2.4912280701754388</v>
      </c>
      <c r="Y101" s="116">
        <f t="shared" si="132"/>
        <v>4.8596491228070171</v>
      </c>
      <c r="Z101" s="116">
        <f t="shared" si="132"/>
        <v>5.568965517241379</v>
      </c>
      <c r="AA101" s="116">
        <f t="shared" si="132"/>
        <v>7.746031746031746</v>
      </c>
      <c r="AB101" s="116">
        <f t="shared" si="132"/>
        <v>7.921875</v>
      </c>
      <c r="AC101" s="116">
        <f t="shared" si="132"/>
        <v>5.0158730158730158</v>
      </c>
      <c r="AD101" s="116">
        <f t="shared" si="132"/>
        <v>5.0144927536231885</v>
      </c>
      <c r="AE101" s="116">
        <f>AVERAGE(AE4:AE99)</f>
        <v>4.612903225806452</v>
      </c>
      <c r="AF101" s="285">
        <f t="shared" si="132"/>
        <v>6.6190476190476186</v>
      </c>
      <c r="AG101" s="116">
        <f t="shared" si="132"/>
        <v>14.565217391304348</v>
      </c>
      <c r="AH101" s="116">
        <f t="shared" si="132"/>
        <v>12.306451612903226</v>
      </c>
      <c r="AI101" s="285">
        <f t="shared" si="132"/>
        <v>11.047619047619047</v>
      </c>
      <c r="AJ101" s="285">
        <f t="shared" si="132"/>
        <v>11.666666666666666</v>
      </c>
      <c r="AK101" s="285">
        <f t="shared" si="132"/>
        <v>10.564516129032258</v>
      </c>
      <c r="AL101" s="649">
        <f t="shared" si="132"/>
        <v>30.610203682416724</v>
      </c>
      <c r="AM101" s="146">
        <f t="shared" si="132"/>
        <v>35.259253956690316</v>
      </c>
      <c r="AN101" s="146">
        <f t="shared" si="132"/>
        <v>47.719343260825326</v>
      </c>
      <c r="AO101" s="146">
        <f t="shared" si="132"/>
        <v>49.758624727994345</v>
      </c>
      <c r="AP101" s="146">
        <f t="shared" si="132"/>
        <v>47.773794419173726</v>
      </c>
      <c r="AQ101" s="146">
        <f t="shared" si="132"/>
        <v>48.394867024868176</v>
      </c>
      <c r="AR101" s="146">
        <f t="shared" si="132"/>
        <v>49.468478547997464</v>
      </c>
      <c r="AS101" s="146">
        <f t="shared" si="132"/>
        <v>51.51144960784044</v>
      </c>
      <c r="AT101" s="146">
        <f t="shared" si="132"/>
        <v>51.247000000000007</v>
      </c>
      <c r="AU101" s="146">
        <f t="shared" si="132"/>
        <v>52.295465517241375</v>
      </c>
      <c r="AV101" s="285">
        <f t="shared" si="132"/>
        <v>47256.728202803533</v>
      </c>
      <c r="AW101" s="116">
        <f t="shared" si="132"/>
        <v>51732.505191656557</v>
      </c>
      <c r="AX101" s="116">
        <f t="shared" si="132"/>
        <v>63272.220692397852</v>
      </c>
      <c r="AY101" s="116">
        <f t="shared" ref="AY101:BR101" si="133">AVERAGE(AY4:AY99)</f>
        <v>80942.135430336872</v>
      </c>
      <c r="AZ101" s="116">
        <f t="shared" si="133"/>
        <v>93234.101273470267</v>
      </c>
      <c r="BA101" s="116">
        <f t="shared" si="133"/>
        <v>104584.90803006428</v>
      </c>
      <c r="BB101" s="116">
        <f t="shared" si="133"/>
        <v>93244.187183766742</v>
      </c>
      <c r="BC101" s="116">
        <f t="shared" si="133"/>
        <v>109430.22574082884</v>
      </c>
      <c r="BD101" s="116">
        <f t="shared" si="133"/>
        <v>94311.944782608698</v>
      </c>
      <c r="BE101" s="116">
        <f t="shared" si="133"/>
        <v>113786.75645161289</v>
      </c>
      <c r="BF101" s="116">
        <f t="shared" si="133"/>
        <v>5656.1529085006377</v>
      </c>
      <c r="BG101" s="116">
        <f t="shared" si="133"/>
        <v>5103.3366922772848</v>
      </c>
      <c r="BH101" s="116">
        <f t="shared" si="133"/>
        <v>6846.1837424496316</v>
      </c>
      <c r="BI101" s="116">
        <f t="shared" si="133"/>
        <v>11526.108054283206</v>
      </c>
      <c r="BJ101" s="116">
        <f t="shared" si="133"/>
        <v>18170.8096653801</v>
      </c>
      <c r="BK101" s="116">
        <f t="shared" si="133"/>
        <v>22455.994487427422</v>
      </c>
      <c r="BL101" s="116">
        <f t="shared" si="133"/>
        <v>16762.507795469999</v>
      </c>
      <c r="BM101" s="116">
        <f t="shared" si="133"/>
        <v>10680.204534832486</v>
      </c>
      <c r="BN101" s="116">
        <f t="shared" si="133"/>
        <v>9795.5407246376817</v>
      </c>
      <c r="BO101" s="116">
        <f t="shared" si="133"/>
        <v>9372.4572580645181</v>
      </c>
      <c r="BP101" s="116">
        <f t="shared" si="133"/>
        <v>37833.041691616367</v>
      </c>
      <c r="BQ101" s="116">
        <f t="shared" si="133"/>
        <v>35170.571884057965</v>
      </c>
      <c r="BR101" s="116">
        <f t="shared" si="133"/>
        <v>37532.841935483877</v>
      </c>
      <c r="BS101" s="468">
        <f>(BR101-BQ101)/BQ101</f>
        <v>6.7166097247815193E-2</v>
      </c>
      <c r="BT101" s="469">
        <f t="shared" ref="BT101:CA101" si="134">BF100/AV100</f>
        <v>0.11968989652070502</v>
      </c>
      <c r="BU101" s="469">
        <f t="shared" si="134"/>
        <v>9.8648551300012308E-2</v>
      </c>
      <c r="BV101" s="469">
        <f t="shared" si="134"/>
        <v>0.10820204613542511</v>
      </c>
      <c r="BW101" s="469">
        <f t="shared" si="134"/>
        <v>0.14239935718280117</v>
      </c>
      <c r="BX101" s="469">
        <f t="shared" si="134"/>
        <v>0.19164621735575296</v>
      </c>
      <c r="BY101" s="469">
        <f t="shared" si="134"/>
        <v>0.21471543944918092</v>
      </c>
      <c r="BZ101" s="469">
        <f t="shared" si="134"/>
        <v>0.17977000284676461</v>
      </c>
      <c r="CA101" s="469">
        <f t="shared" si="134"/>
        <v>9.759830487901168E-2</v>
      </c>
      <c r="CB101" s="469">
        <f>BN100/BD100</f>
        <v>0.10386320361876365</v>
      </c>
      <c r="CC101" s="661">
        <f>BO101/BE101</f>
        <v>8.2368612572677538E-2</v>
      </c>
      <c r="CD101" s="660"/>
      <c r="CE101" s="457">
        <f t="shared" ref="CE101:CL101" si="135">(BU101-BT101)*100</f>
        <v>-2.1041345220692715</v>
      </c>
      <c r="CF101" s="457">
        <f t="shared" si="135"/>
        <v>0.95534948354128035</v>
      </c>
      <c r="CG101" s="457">
        <f t="shared" si="135"/>
        <v>3.4197311047376058</v>
      </c>
      <c r="CH101" s="457">
        <f t="shared" si="135"/>
        <v>4.9246860172951799</v>
      </c>
      <c r="CI101" s="457">
        <f t="shared" si="135"/>
        <v>2.3069222093427961</v>
      </c>
      <c r="CJ101" s="457">
        <f t="shared" si="135"/>
        <v>-3.4945436602416309</v>
      </c>
      <c r="CK101" s="457">
        <f t="shared" si="135"/>
        <v>-8.217169796775293</v>
      </c>
      <c r="CL101" s="457">
        <f t="shared" si="135"/>
        <v>0.62648987397519729</v>
      </c>
      <c r="CM101" s="664">
        <f t="shared" si="87"/>
        <v>-2.1494591046086113</v>
      </c>
      <c r="CN101" s="519">
        <f t="shared" ref="CN101:DC101" si="136">AVERAGE(CN4:CN99)</f>
        <v>0.12125494329860075</v>
      </c>
      <c r="CO101" s="470">
        <f t="shared" si="136"/>
        <v>8.2166101225703808E-2</v>
      </c>
      <c r="CP101" s="470">
        <f t="shared" si="136"/>
        <v>9.0505480136478994E-2</v>
      </c>
      <c r="CQ101" s="470">
        <f t="shared" si="136"/>
        <v>0.11610428315087978</v>
      </c>
      <c r="CR101" s="470">
        <f t="shared" si="136"/>
        <v>0.13247638871532041</v>
      </c>
      <c r="CS101" s="470">
        <f t="shared" si="136"/>
        <v>6.7717935093616885E-2</v>
      </c>
      <c r="CT101" s="470">
        <f t="shared" si="136"/>
        <v>7.5373582223796337E-2</v>
      </c>
      <c r="CU101" s="470">
        <f t="shared" si="136"/>
        <v>6.9407509658335351E-2</v>
      </c>
      <c r="CV101" s="519">
        <f t="shared" si="136"/>
        <v>0.10398940801018311</v>
      </c>
      <c r="CW101" s="470">
        <f t="shared" si="136"/>
        <v>0.19398860115210712</v>
      </c>
      <c r="CX101" s="470">
        <f t="shared" si="136"/>
        <v>0.19729944136318142</v>
      </c>
      <c r="CY101" s="519">
        <f t="shared" si="136"/>
        <v>0.15051458896573541</v>
      </c>
      <c r="CZ101" s="470">
        <f t="shared" si="136"/>
        <v>0.20278613743904431</v>
      </c>
      <c r="DA101" s="470">
        <f t="shared" si="136"/>
        <v>0.21012785229763042</v>
      </c>
      <c r="DB101" s="519">
        <f t="shared" si="136"/>
        <v>0.3197942774087979</v>
      </c>
      <c r="DC101" s="470">
        <f t="shared" si="136"/>
        <v>0.47214832081494784</v>
      </c>
      <c r="DD101" s="459">
        <f t="shared" si="93"/>
        <v>0.39344262295081966</v>
      </c>
      <c r="DE101" s="469">
        <f>(AU101-AT101)/AT101</f>
        <v>2.0459061354642573E-2</v>
      </c>
      <c r="DF101" s="519">
        <f>AVERAGE(DF4:DF99)</f>
        <v>2.6660163885758617</v>
      </c>
      <c r="DG101" s="675"/>
      <c r="DH101" s="676"/>
      <c r="DI101" s="453"/>
      <c r="DJ101" s="453"/>
      <c r="DK101" s="453"/>
      <c r="DL101" s="453"/>
      <c r="DM101" s="453"/>
      <c r="DN101" s="453"/>
      <c r="DO101" s="453"/>
    </row>
    <row r="102" spans="1:126" ht="18" x14ac:dyDescent="0.25">
      <c r="B102" s="66"/>
      <c r="F102" s="453"/>
      <c r="H102" s="453"/>
      <c r="I102" s="453"/>
      <c r="J102" s="453"/>
      <c r="K102" s="453"/>
      <c r="L102" s="453"/>
      <c r="M102" s="453"/>
      <c r="AK102" s="453"/>
      <c r="DK102" s="364"/>
      <c r="DL102" s="364"/>
      <c r="DM102" s="364"/>
      <c r="DN102" s="364"/>
      <c r="DO102" s="364"/>
    </row>
    <row r="103" spans="1:126" x14ac:dyDescent="0.25">
      <c r="R103" s="150"/>
      <c r="S103" s="150"/>
      <c r="T103" s="365"/>
      <c r="U103" s="365"/>
      <c r="AR103" s="150"/>
      <c r="AS103" s="150"/>
      <c r="AT103" s="365"/>
      <c r="AU103" s="365"/>
      <c r="BL103" s="150"/>
      <c r="BM103" s="150"/>
      <c r="BN103" s="365"/>
      <c r="BO103" s="365"/>
      <c r="BP103" s="365"/>
      <c r="BQ103" s="365"/>
      <c r="BR103" s="365"/>
      <c r="BS103" s="150"/>
      <c r="BZ103" s="151"/>
      <c r="CA103" s="151"/>
      <c r="CB103" s="366"/>
      <c r="CC103" s="366"/>
    </row>
  </sheetData>
  <mergeCells count="31">
    <mergeCell ref="DG1:DH2"/>
    <mergeCell ref="DF1:DF3"/>
    <mergeCell ref="DE1:DE3"/>
    <mergeCell ref="CD1:CM2"/>
    <mergeCell ref="CN1:CU2"/>
    <mergeCell ref="CV1:CX2"/>
    <mergeCell ref="CY1:DA2"/>
    <mergeCell ref="DB1:DD2"/>
    <mergeCell ref="DO1:DR1"/>
    <mergeCell ref="DO2:DP2"/>
    <mergeCell ref="DQ2:DR2"/>
    <mergeCell ref="DI1:DJ2"/>
    <mergeCell ref="DK1:DN1"/>
    <mergeCell ref="DK2:DL2"/>
    <mergeCell ref="DM2:DN2"/>
    <mergeCell ref="DS1:DV1"/>
    <mergeCell ref="DS2:DT2"/>
    <mergeCell ref="DU2:DV2"/>
    <mergeCell ref="A1:B2"/>
    <mergeCell ref="C1:J2"/>
    <mergeCell ref="K1:M2"/>
    <mergeCell ref="N1:U2"/>
    <mergeCell ref="V1:AE2"/>
    <mergeCell ref="AF1:AH2"/>
    <mergeCell ref="AI1:AK2"/>
    <mergeCell ref="BS1:BS2"/>
    <mergeCell ref="AL1:AU2"/>
    <mergeCell ref="AV1:BE2"/>
    <mergeCell ref="BF1:BO2"/>
    <mergeCell ref="BP1:BR2"/>
    <mergeCell ref="BT1:CC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V61"/>
  <sheetViews>
    <sheetView zoomScaleNormal="100" workbookViewId="0">
      <pane xSplit="2" ySplit="3" topLeftCell="CQ28" activePane="bottomRight" state="frozenSplit"/>
      <selection pane="topRight" activeCell="C1" sqref="C1"/>
      <selection pane="bottomLeft" activeCell="A3" sqref="A3"/>
      <selection pane="bottomRight" activeCell="DF34" sqref="DF34"/>
    </sheetView>
  </sheetViews>
  <sheetFormatPr defaultRowHeight="15" x14ac:dyDescent="0.25"/>
  <cols>
    <col min="1" max="1" width="6.28515625" style="6" customWidth="1"/>
    <col min="2" max="2" width="45.28515625" style="69" customWidth="1"/>
    <col min="3" max="8" width="9.140625" style="6" customWidth="1"/>
    <col min="9" max="9" width="9.140625" style="369" customWidth="1"/>
    <col min="10" max="10" width="9.140625" style="369"/>
    <col min="11" max="11" width="11" style="6" customWidth="1"/>
    <col min="12" max="13" width="9.42578125" style="369" customWidth="1"/>
    <col min="14" max="19" width="9.140625" style="6" customWidth="1"/>
    <col min="20" max="20" width="9.140625" style="369" customWidth="1"/>
    <col min="21" max="21" width="9.140625" style="369"/>
    <col min="22" max="29" width="9.140625" style="6" customWidth="1"/>
    <col min="30" max="30" width="9.140625" style="369" customWidth="1"/>
    <col min="31" max="31" width="9.140625" style="369"/>
    <col min="32" max="32" width="10.140625" style="369" customWidth="1"/>
    <col min="33" max="34" width="8.85546875" style="369" customWidth="1"/>
    <col min="35" max="35" width="9.5703125" style="369" customWidth="1"/>
    <col min="36" max="37" width="9.140625" style="369" customWidth="1"/>
    <col min="38" max="41" width="12.28515625" style="6" customWidth="1"/>
    <col min="42" max="42" width="12.42578125" style="6" customWidth="1"/>
    <col min="43" max="45" width="12.28515625" style="6" customWidth="1"/>
    <col min="46" max="47" width="12.28515625" style="369" customWidth="1"/>
    <col min="48" max="55" width="10.85546875" style="6" customWidth="1"/>
    <col min="56" max="67" width="10.85546875" style="369" customWidth="1"/>
    <col min="68" max="68" width="12.28515625" style="6" customWidth="1"/>
    <col min="69" max="71" width="11.7109375" style="369" customWidth="1"/>
    <col min="72" max="81" width="10.28515625" style="369" customWidth="1"/>
    <col min="82" max="82" width="11.140625" style="6" customWidth="1"/>
    <col min="83" max="83" width="10.28515625" style="6" customWidth="1"/>
    <col min="84" max="89" width="10.140625" style="6" customWidth="1"/>
    <col min="90" max="91" width="10.140625" style="369" customWidth="1"/>
    <col min="92" max="92" width="9.42578125" style="369" customWidth="1"/>
    <col min="93" max="93" width="9.140625" style="369" customWidth="1"/>
    <col min="94" max="94" width="8.7109375" style="369" customWidth="1"/>
    <col min="95" max="95" width="9.140625" style="369" customWidth="1"/>
    <col min="96" max="97" width="8.85546875" style="369" customWidth="1"/>
    <col min="98" max="99" width="9.140625" style="369" customWidth="1"/>
    <col min="100" max="100" width="10.140625" style="369" customWidth="1"/>
    <col min="101" max="102" width="9.140625" style="369" customWidth="1"/>
    <col min="103" max="103" width="9.7109375" style="369" customWidth="1"/>
    <col min="104" max="105" width="9.42578125" style="369" customWidth="1"/>
    <col min="106" max="106" width="9.7109375" style="6" customWidth="1"/>
    <col min="107" max="108" width="9.28515625" style="6" customWidth="1"/>
    <col min="109" max="109" width="14" style="6" customWidth="1"/>
    <col min="110" max="110" width="15.85546875" style="6" customWidth="1"/>
    <col min="111" max="111" width="12.42578125" style="6" customWidth="1"/>
    <col min="112" max="112" width="11.5703125" style="6" customWidth="1"/>
    <col min="113" max="113" width="10.85546875" style="6" customWidth="1"/>
    <col min="114" max="114" width="10.7109375" style="6" customWidth="1"/>
    <col min="115" max="115" width="9.140625" style="6" customWidth="1"/>
    <col min="116" max="116" width="10" style="6" customWidth="1"/>
    <col min="117" max="117" width="9.140625" style="6" customWidth="1"/>
    <col min="118" max="118" width="10.140625" style="6" customWidth="1"/>
    <col min="119" max="122" width="9.140625" style="6" customWidth="1"/>
    <col min="123" max="16384" width="9.140625" style="6"/>
  </cols>
  <sheetData>
    <row r="1" spans="1:126" ht="97.5" customHeight="1" thickBot="1" x14ac:dyDescent="0.3">
      <c r="A1" s="841"/>
      <c r="B1" s="842"/>
      <c r="C1" s="845" t="s">
        <v>61</v>
      </c>
      <c r="D1" s="845"/>
      <c r="E1" s="845"/>
      <c r="F1" s="845"/>
      <c r="G1" s="845"/>
      <c r="H1" s="845"/>
      <c r="I1" s="845"/>
      <c r="J1" s="845"/>
      <c r="K1" s="833" t="s">
        <v>179</v>
      </c>
      <c r="L1" s="840"/>
      <c r="M1" s="834"/>
      <c r="N1" s="833" t="s">
        <v>62</v>
      </c>
      <c r="O1" s="840"/>
      <c r="P1" s="840"/>
      <c r="Q1" s="840"/>
      <c r="R1" s="840"/>
      <c r="S1" s="840"/>
      <c r="T1" s="840"/>
      <c r="U1" s="834"/>
      <c r="V1" s="833" t="s">
        <v>63</v>
      </c>
      <c r="W1" s="840"/>
      <c r="X1" s="840"/>
      <c r="Y1" s="840"/>
      <c r="Z1" s="840"/>
      <c r="AA1" s="840"/>
      <c r="AB1" s="840"/>
      <c r="AC1" s="840"/>
      <c r="AD1" s="840"/>
      <c r="AE1" s="834"/>
      <c r="AF1" s="816" t="s">
        <v>181</v>
      </c>
      <c r="AG1" s="817"/>
      <c r="AH1" s="818"/>
      <c r="AI1" s="817" t="s">
        <v>182</v>
      </c>
      <c r="AJ1" s="817"/>
      <c r="AK1" s="817"/>
      <c r="AL1" s="833" t="s">
        <v>246</v>
      </c>
      <c r="AM1" s="840"/>
      <c r="AN1" s="840"/>
      <c r="AO1" s="840"/>
      <c r="AP1" s="840"/>
      <c r="AQ1" s="840"/>
      <c r="AR1" s="840"/>
      <c r="AS1" s="840"/>
      <c r="AT1" s="840"/>
      <c r="AU1" s="834"/>
      <c r="AV1" s="833" t="s">
        <v>248</v>
      </c>
      <c r="AW1" s="840"/>
      <c r="AX1" s="840"/>
      <c r="AY1" s="840"/>
      <c r="AZ1" s="840"/>
      <c r="BA1" s="840"/>
      <c r="BB1" s="840"/>
      <c r="BC1" s="840"/>
      <c r="BD1" s="840"/>
      <c r="BE1" s="834"/>
      <c r="BF1" s="816" t="s">
        <v>249</v>
      </c>
      <c r="BG1" s="817"/>
      <c r="BH1" s="817"/>
      <c r="BI1" s="817"/>
      <c r="BJ1" s="817"/>
      <c r="BK1" s="817"/>
      <c r="BL1" s="817"/>
      <c r="BM1" s="817"/>
      <c r="BN1" s="817"/>
      <c r="BO1" s="818"/>
      <c r="BP1" s="833" t="s">
        <v>250</v>
      </c>
      <c r="BQ1" s="840"/>
      <c r="BR1" s="834"/>
      <c r="BS1" s="836" t="s">
        <v>340</v>
      </c>
      <c r="BT1" s="817" t="s">
        <v>253</v>
      </c>
      <c r="BU1" s="817"/>
      <c r="BV1" s="817"/>
      <c r="BW1" s="817"/>
      <c r="BX1" s="817"/>
      <c r="BY1" s="817"/>
      <c r="BZ1" s="817"/>
      <c r="CA1" s="817"/>
      <c r="CB1" s="817"/>
      <c r="CC1" s="818"/>
      <c r="CD1" s="833" t="s">
        <v>252</v>
      </c>
      <c r="CE1" s="840"/>
      <c r="CF1" s="840"/>
      <c r="CG1" s="840"/>
      <c r="CH1" s="840"/>
      <c r="CI1" s="840"/>
      <c r="CJ1" s="840"/>
      <c r="CK1" s="840"/>
      <c r="CL1" s="840"/>
      <c r="CM1" s="834"/>
      <c r="CN1" s="816" t="s">
        <v>254</v>
      </c>
      <c r="CO1" s="817"/>
      <c r="CP1" s="817"/>
      <c r="CQ1" s="817"/>
      <c r="CR1" s="817"/>
      <c r="CS1" s="817"/>
      <c r="CT1" s="817"/>
      <c r="CU1" s="818"/>
      <c r="CV1" s="817" t="s">
        <v>255</v>
      </c>
      <c r="CW1" s="817"/>
      <c r="CX1" s="817"/>
      <c r="CY1" s="816" t="s">
        <v>256</v>
      </c>
      <c r="CZ1" s="817"/>
      <c r="DA1" s="818"/>
      <c r="DB1" s="822" t="s">
        <v>257</v>
      </c>
      <c r="DC1" s="823"/>
      <c r="DD1" s="824"/>
      <c r="DE1" s="835" t="s">
        <v>364</v>
      </c>
      <c r="DF1" s="834" t="s">
        <v>365</v>
      </c>
      <c r="DG1" s="833" t="s">
        <v>193</v>
      </c>
      <c r="DH1" s="834"/>
      <c r="DI1" s="828" t="s">
        <v>191</v>
      </c>
      <c r="DJ1" s="830"/>
      <c r="DK1" s="828" t="s">
        <v>190</v>
      </c>
      <c r="DL1" s="829"/>
      <c r="DM1" s="829"/>
      <c r="DN1" s="830"/>
      <c r="DO1" s="828" t="s">
        <v>258</v>
      </c>
      <c r="DP1" s="829"/>
      <c r="DQ1" s="829"/>
      <c r="DR1" s="830"/>
      <c r="DS1" s="828" t="s">
        <v>363</v>
      </c>
      <c r="DT1" s="829"/>
      <c r="DU1" s="829"/>
      <c r="DV1" s="830"/>
    </row>
    <row r="2" spans="1:126" s="68" customFormat="1" ht="34.5" customHeight="1" thickBot="1" x14ac:dyDescent="0.3">
      <c r="A2" s="843"/>
      <c r="B2" s="844"/>
      <c r="C2" s="845"/>
      <c r="D2" s="845"/>
      <c r="E2" s="845"/>
      <c r="F2" s="845"/>
      <c r="G2" s="845"/>
      <c r="H2" s="845"/>
      <c r="I2" s="845"/>
      <c r="J2" s="845"/>
      <c r="K2" s="819"/>
      <c r="L2" s="820"/>
      <c r="M2" s="821"/>
      <c r="N2" s="819"/>
      <c r="O2" s="820"/>
      <c r="P2" s="820"/>
      <c r="Q2" s="820"/>
      <c r="R2" s="820"/>
      <c r="S2" s="820"/>
      <c r="T2" s="820"/>
      <c r="U2" s="821"/>
      <c r="V2" s="819"/>
      <c r="W2" s="820"/>
      <c r="X2" s="820"/>
      <c r="Y2" s="820"/>
      <c r="Z2" s="820"/>
      <c r="AA2" s="820"/>
      <c r="AB2" s="820"/>
      <c r="AC2" s="820"/>
      <c r="AD2" s="820"/>
      <c r="AE2" s="818"/>
      <c r="AF2" s="816"/>
      <c r="AG2" s="817"/>
      <c r="AH2" s="818"/>
      <c r="AI2" s="817"/>
      <c r="AJ2" s="817"/>
      <c r="AK2" s="817"/>
      <c r="AL2" s="819"/>
      <c r="AM2" s="820"/>
      <c r="AN2" s="820"/>
      <c r="AO2" s="820"/>
      <c r="AP2" s="820"/>
      <c r="AQ2" s="820"/>
      <c r="AR2" s="820"/>
      <c r="AS2" s="820"/>
      <c r="AT2" s="820"/>
      <c r="AU2" s="821"/>
      <c r="AV2" s="819"/>
      <c r="AW2" s="820"/>
      <c r="AX2" s="820"/>
      <c r="AY2" s="820"/>
      <c r="AZ2" s="820"/>
      <c r="BA2" s="820"/>
      <c r="BB2" s="820"/>
      <c r="BC2" s="820"/>
      <c r="BD2" s="820"/>
      <c r="BE2" s="821"/>
      <c r="BF2" s="819"/>
      <c r="BG2" s="820"/>
      <c r="BH2" s="820"/>
      <c r="BI2" s="820"/>
      <c r="BJ2" s="820"/>
      <c r="BK2" s="820"/>
      <c r="BL2" s="820"/>
      <c r="BM2" s="820"/>
      <c r="BN2" s="820"/>
      <c r="BO2" s="821"/>
      <c r="BP2" s="819"/>
      <c r="BQ2" s="820"/>
      <c r="BR2" s="821"/>
      <c r="BS2" s="837"/>
      <c r="BT2" s="820"/>
      <c r="BU2" s="820"/>
      <c r="BV2" s="820"/>
      <c r="BW2" s="820"/>
      <c r="BX2" s="820"/>
      <c r="BY2" s="820"/>
      <c r="BZ2" s="820"/>
      <c r="CA2" s="820"/>
      <c r="CB2" s="820"/>
      <c r="CC2" s="821"/>
      <c r="CD2" s="819"/>
      <c r="CE2" s="820"/>
      <c r="CF2" s="820"/>
      <c r="CG2" s="820"/>
      <c r="CH2" s="820"/>
      <c r="CI2" s="820"/>
      <c r="CJ2" s="820"/>
      <c r="CK2" s="820"/>
      <c r="CL2" s="820"/>
      <c r="CM2" s="821"/>
      <c r="CN2" s="819"/>
      <c r="CO2" s="820"/>
      <c r="CP2" s="820"/>
      <c r="CQ2" s="820"/>
      <c r="CR2" s="820"/>
      <c r="CS2" s="820"/>
      <c r="CT2" s="820"/>
      <c r="CU2" s="821"/>
      <c r="CV2" s="820"/>
      <c r="CW2" s="820"/>
      <c r="CX2" s="820"/>
      <c r="CY2" s="819"/>
      <c r="CZ2" s="820"/>
      <c r="DA2" s="821"/>
      <c r="DB2" s="825"/>
      <c r="DC2" s="826"/>
      <c r="DD2" s="827"/>
      <c r="DE2" s="836"/>
      <c r="DF2" s="818"/>
      <c r="DG2" s="816"/>
      <c r="DH2" s="818"/>
      <c r="DI2" s="838"/>
      <c r="DJ2" s="839"/>
      <c r="DK2" s="831" t="s">
        <v>187</v>
      </c>
      <c r="DL2" s="832"/>
      <c r="DM2" s="831" t="s">
        <v>188</v>
      </c>
      <c r="DN2" s="832"/>
      <c r="DO2" s="831" t="s">
        <v>187</v>
      </c>
      <c r="DP2" s="832"/>
      <c r="DQ2" s="831" t="s">
        <v>188</v>
      </c>
      <c r="DR2" s="832"/>
      <c r="DS2" s="831" t="s">
        <v>187</v>
      </c>
      <c r="DT2" s="832"/>
      <c r="DU2" s="831" t="s">
        <v>188</v>
      </c>
      <c r="DV2" s="832"/>
    </row>
    <row r="3" spans="1:126" s="180" customFormat="1" ht="41.25" customHeight="1" thickBot="1" x14ac:dyDescent="0.3">
      <c r="A3" s="83" t="s">
        <v>55</v>
      </c>
      <c r="B3" s="217" t="s">
        <v>0</v>
      </c>
      <c r="C3" s="218" t="s">
        <v>56</v>
      </c>
      <c r="D3" s="83" t="s">
        <v>57</v>
      </c>
      <c r="E3" s="219" t="s">
        <v>58</v>
      </c>
      <c r="F3" s="83" t="s">
        <v>141</v>
      </c>
      <c r="G3" s="219" t="s">
        <v>166</v>
      </c>
      <c r="H3" s="218" t="s">
        <v>178</v>
      </c>
      <c r="I3" s="83" t="s">
        <v>245</v>
      </c>
      <c r="J3" s="83" t="s">
        <v>357</v>
      </c>
      <c r="K3" s="481" t="s">
        <v>178</v>
      </c>
      <c r="L3" s="219" t="s">
        <v>245</v>
      </c>
      <c r="M3" s="83" t="s">
        <v>357</v>
      </c>
      <c r="N3" s="481" t="s">
        <v>56</v>
      </c>
      <c r="O3" s="83" t="s">
        <v>57</v>
      </c>
      <c r="P3" s="83" t="s">
        <v>58</v>
      </c>
      <c r="Q3" s="83" t="s">
        <v>141</v>
      </c>
      <c r="R3" s="83" t="s">
        <v>166</v>
      </c>
      <c r="S3" s="219" t="s">
        <v>178</v>
      </c>
      <c r="T3" s="218" t="s">
        <v>245</v>
      </c>
      <c r="U3" s="83" t="s">
        <v>358</v>
      </c>
      <c r="V3" s="481" t="s">
        <v>59</v>
      </c>
      <c r="W3" s="83" t="s">
        <v>60</v>
      </c>
      <c r="X3" s="83" t="s">
        <v>56</v>
      </c>
      <c r="Y3" s="83" t="s">
        <v>57</v>
      </c>
      <c r="Z3" s="83" t="s">
        <v>58</v>
      </c>
      <c r="AA3" s="83" t="s">
        <v>141</v>
      </c>
      <c r="AB3" s="83" t="s">
        <v>166</v>
      </c>
      <c r="AC3" s="83" t="s">
        <v>178</v>
      </c>
      <c r="AD3" s="219" t="s">
        <v>245</v>
      </c>
      <c r="AE3" s="83" t="s">
        <v>367</v>
      </c>
      <c r="AF3" s="481" t="s">
        <v>178</v>
      </c>
      <c r="AG3" s="83" t="s">
        <v>245</v>
      </c>
      <c r="AH3" s="481" t="s">
        <v>358</v>
      </c>
      <c r="AI3" s="481" t="s">
        <v>178</v>
      </c>
      <c r="AJ3" s="83" t="s">
        <v>245</v>
      </c>
      <c r="AK3" s="481" t="s">
        <v>357</v>
      </c>
      <c r="AL3" s="484" t="s">
        <v>101</v>
      </c>
      <c r="AM3" s="482" t="s">
        <v>102</v>
      </c>
      <c r="AN3" s="482" t="s">
        <v>103</v>
      </c>
      <c r="AO3" s="482" t="s">
        <v>104</v>
      </c>
      <c r="AP3" s="482" t="s">
        <v>105</v>
      </c>
      <c r="AQ3" s="482" t="s">
        <v>176</v>
      </c>
      <c r="AR3" s="482" t="s">
        <v>177</v>
      </c>
      <c r="AS3" s="482" t="s">
        <v>183</v>
      </c>
      <c r="AT3" s="484" t="s">
        <v>247</v>
      </c>
      <c r="AU3" s="484" t="s">
        <v>359</v>
      </c>
      <c r="AV3" s="484" t="s">
        <v>101</v>
      </c>
      <c r="AW3" s="482" t="s">
        <v>102</v>
      </c>
      <c r="AX3" s="482" t="s">
        <v>103</v>
      </c>
      <c r="AY3" s="482" t="s">
        <v>104</v>
      </c>
      <c r="AZ3" s="482" t="s">
        <v>105</v>
      </c>
      <c r="BA3" s="482" t="s">
        <v>176</v>
      </c>
      <c r="BB3" s="482" t="s">
        <v>177</v>
      </c>
      <c r="BC3" s="163" t="s">
        <v>183</v>
      </c>
      <c r="BD3" s="483" t="s">
        <v>247</v>
      </c>
      <c r="BE3" s="482" t="s">
        <v>359</v>
      </c>
      <c r="BF3" s="482" t="s">
        <v>101</v>
      </c>
      <c r="BG3" s="483" t="s">
        <v>102</v>
      </c>
      <c r="BH3" s="482" t="s">
        <v>103</v>
      </c>
      <c r="BI3" s="482" t="s">
        <v>104</v>
      </c>
      <c r="BJ3" s="484" t="s">
        <v>105</v>
      </c>
      <c r="BK3" s="483" t="s">
        <v>176</v>
      </c>
      <c r="BL3" s="482" t="s">
        <v>177</v>
      </c>
      <c r="BM3" s="483" t="s">
        <v>183</v>
      </c>
      <c r="BN3" s="163" t="s">
        <v>247</v>
      </c>
      <c r="BO3" s="539" t="s">
        <v>359</v>
      </c>
      <c r="BP3" s="484" t="s">
        <v>184</v>
      </c>
      <c r="BQ3" s="483" t="s">
        <v>251</v>
      </c>
      <c r="BR3" s="539" t="s">
        <v>361</v>
      </c>
      <c r="BS3" s="539" t="s">
        <v>361</v>
      </c>
      <c r="BT3" s="484" t="s">
        <v>101</v>
      </c>
      <c r="BU3" s="163" t="s">
        <v>102</v>
      </c>
      <c r="BV3" s="482" t="s">
        <v>103</v>
      </c>
      <c r="BW3" s="483" t="s">
        <v>104</v>
      </c>
      <c r="BX3" s="482" t="s">
        <v>106</v>
      </c>
      <c r="BY3" s="483" t="s">
        <v>176</v>
      </c>
      <c r="BZ3" s="482" t="s">
        <v>177</v>
      </c>
      <c r="CA3" s="482" t="s">
        <v>183</v>
      </c>
      <c r="CB3" s="483" t="s">
        <v>247</v>
      </c>
      <c r="CC3" s="539" t="s">
        <v>359</v>
      </c>
      <c r="CD3" s="484" t="s">
        <v>101</v>
      </c>
      <c r="CE3" s="482" t="s">
        <v>102</v>
      </c>
      <c r="CF3" s="482" t="s">
        <v>103</v>
      </c>
      <c r="CG3" s="482" t="s">
        <v>104</v>
      </c>
      <c r="CH3" s="482" t="s">
        <v>106</v>
      </c>
      <c r="CI3" s="482" t="s">
        <v>176</v>
      </c>
      <c r="CJ3" s="482" t="s">
        <v>177</v>
      </c>
      <c r="CK3" s="163" t="s">
        <v>183</v>
      </c>
      <c r="CL3" s="482" t="s">
        <v>247</v>
      </c>
      <c r="CM3" s="539" t="s">
        <v>359</v>
      </c>
      <c r="CN3" s="219" t="s">
        <v>56</v>
      </c>
      <c r="CO3" s="83" t="s">
        <v>185</v>
      </c>
      <c r="CP3" s="219" t="s">
        <v>58</v>
      </c>
      <c r="CQ3" s="83" t="s">
        <v>141</v>
      </c>
      <c r="CR3" s="219" t="s">
        <v>166</v>
      </c>
      <c r="CS3" s="83" t="s">
        <v>178</v>
      </c>
      <c r="CT3" s="83" t="s">
        <v>245</v>
      </c>
      <c r="CU3" s="83" t="s">
        <v>358</v>
      </c>
      <c r="CV3" s="83" t="s">
        <v>178</v>
      </c>
      <c r="CW3" s="485" t="s">
        <v>245</v>
      </c>
      <c r="CX3" s="83" t="s">
        <v>358</v>
      </c>
      <c r="CY3" s="481" t="s">
        <v>178</v>
      </c>
      <c r="CZ3" s="83" t="s">
        <v>245</v>
      </c>
      <c r="DA3" s="83" t="s">
        <v>357</v>
      </c>
      <c r="DB3" s="486" t="s">
        <v>178</v>
      </c>
      <c r="DC3" s="487" t="s">
        <v>245</v>
      </c>
      <c r="DD3" s="83" t="s">
        <v>358</v>
      </c>
      <c r="DE3" s="837"/>
      <c r="DF3" s="821"/>
      <c r="DG3" s="482" t="s">
        <v>186</v>
      </c>
      <c r="DH3" s="183" t="s">
        <v>189</v>
      </c>
      <c r="DI3" s="163" t="s">
        <v>186</v>
      </c>
      <c r="DJ3" s="183" t="s">
        <v>189</v>
      </c>
      <c r="DK3" s="488" t="s">
        <v>186</v>
      </c>
      <c r="DL3" s="183" t="s">
        <v>189</v>
      </c>
      <c r="DM3" s="180" t="s">
        <v>186</v>
      </c>
      <c r="DN3" s="183" t="s">
        <v>189</v>
      </c>
      <c r="DO3" s="220" t="s">
        <v>186</v>
      </c>
      <c r="DP3" s="183" t="s">
        <v>189</v>
      </c>
      <c r="DQ3" s="488" t="s">
        <v>186</v>
      </c>
      <c r="DR3" s="183" t="s">
        <v>189</v>
      </c>
      <c r="DS3" s="183" t="s">
        <v>186</v>
      </c>
      <c r="DT3" s="183" t="s">
        <v>189</v>
      </c>
      <c r="DU3" s="180" t="s">
        <v>186</v>
      </c>
      <c r="DV3" s="183" t="s">
        <v>189</v>
      </c>
    </row>
    <row r="4" spans="1:126" x14ac:dyDescent="0.25">
      <c r="A4" s="9">
        <v>1</v>
      </c>
      <c r="B4" s="20" t="s">
        <v>1</v>
      </c>
      <c r="C4" s="332">
        <v>0</v>
      </c>
      <c r="D4" s="332">
        <v>0</v>
      </c>
      <c r="E4" s="332">
        <v>0</v>
      </c>
      <c r="F4" s="332">
        <v>2</v>
      </c>
      <c r="G4" s="332">
        <v>8</v>
      </c>
      <c r="H4" s="332">
        <v>11</v>
      </c>
      <c r="I4" s="332">
        <v>9</v>
      </c>
      <c r="J4" s="592">
        <v>9</v>
      </c>
      <c r="K4" s="335">
        <v>22</v>
      </c>
      <c r="L4" s="332">
        <v>24</v>
      </c>
      <c r="M4" s="592">
        <v>24</v>
      </c>
      <c r="N4" s="335">
        <v>71</v>
      </c>
      <c r="O4" s="332">
        <v>159</v>
      </c>
      <c r="P4" s="332">
        <v>182</v>
      </c>
      <c r="Q4" s="332">
        <v>215</v>
      </c>
      <c r="R4" s="332">
        <v>169</v>
      </c>
      <c r="S4" s="332">
        <v>200</v>
      </c>
      <c r="T4" s="332">
        <v>193</v>
      </c>
      <c r="U4" s="592">
        <v>342</v>
      </c>
      <c r="V4" s="335">
        <v>36</v>
      </c>
      <c r="W4" s="332">
        <v>18</v>
      </c>
      <c r="X4" s="332">
        <v>14</v>
      </c>
      <c r="Y4" s="332">
        <v>48</v>
      </c>
      <c r="Z4" s="332">
        <v>41</v>
      </c>
      <c r="AA4" s="332">
        <v>61</v>
      </c>
      <c r="AB4" s="332">
        <v>8</v>
      </c>
      <c r="AC4" s="332">
        <v>13</v>
      </c>
      <c r="AD4" s="332">
        <v>43</v>
      </c>
      <c r="AE4" s="592">
        <v>23</v>
      </c>
      <c r="AF4" s="354">
        <v>0</v>
      </c>
      <c r="AG4" s="337">
        <v>0</v>
      </c>
      <c r="AH4" s="353">
        <v>285</v>
      </c>
      <c r="AI4" s="335">
        <v>39</v>
      </c>
      <c r="AJ4" s="332">
        <v>54</v>
      </c>
      <c r="AK4" s="592">
        <v>43</v>
      </c>
      <c r="AL4" s="338">
        <v>30.214682898788283</v>
      </c>
      <c r="AM4" s="339">
        <v>43.75330817695972</v>
      </c>
      <c r="AN4" s="339">
        <v>52.42571186276686</v>
      </c>
      <c r="AO4" s="339">
        <v>57.099845760695729</v>
      </c>
      <c r="AP4" s="339">
        <v>51.358558004792229</v>
      </c>
      <c r="AQ4" s="339">
        <v>53.243863153880746</v>
      </c>
      <c r="AR4" s="339">
        <v>61.268860165849944</v>
      </c>
      <c r="AS4" s="157">
        <v>68.255160756057165</v>
      </c>
      <c r="AT4" s="157">
        <v>64.849999999999994</v>
      </c>
      <c r="AU4" s="586">
        <v>63.35</v>
      </c>
      <c r="AV4" s="341">
        <v>288296.59478318278</v>
      </c>
      <c r="AW4" s="342">
        <v>276380.04336913279</v>
      </c>
      <c r="AX4" s="342">
        <v>348383.04847439687</v>
      </c>
      <c r="AY4" s="342">
        <v>578872.63020699937</v>
      </c>
      <c r="AZ4" s="342">
        <v>480640.40614452964</v>
      </c>
      <c r="BA4" s="342">
        <v>531893.67163533508</v>
      </c>
      <c r="BB4" s="342">
        <v>564084.72347909235</v>
      </c>
      <c r="BC4" s="342">
        <v>663415.40457937063</v>
      </c>
      <c r="BD4" s="342">
        <v>517934</v>
      </c>
      <c r="BE4" s="342">
        <v>552690</v>
      </c>
      <c r="BF4" s="342">
        <v>16173.783871463453</v>
      </c>
      <c r="BG4" s="342">
        <v>14348.239338421523</v>
      </c>
      <c r="BH4" s="342">
        <v>22367.544863148189</v>
      </c>
      <c r="BI4" s="342">
        <v>55403.782562421387</v>
      </c>
      <c r="BJ4" s="342">
        <v>76113.68176618233</v>
      </c>
      <c r="BK4" s="342">
        <v>98158.234728316864</v>
      </c>
      <c r="BL4" s="342">
        <v>20002.731913876414</v>
      </c>
      <c r="BM4" s="342">
        <v>22741.760149344627</v>
      </c>
      <c r="BN4" s="342">
        <v>14538</v>
      </c>
      <c r="BO4" s="577">
        <v>26595</v>
      </c>
      <c r="BP4" s="341">
        <v>128055.61721333402</v>
      </c>
      <c r="BQ4" s="342">
        <v>95883</v>
      </c>
      <c r="BR4" s="577">
        <v>107811</v>
      </c>
      <c r="BS4" s="697">
        <f t="shared" ref="BS4:BS57" si="0">(BR4-BQ4)/BQ4</f>
        <v>0.12440161446763243</v>
      </c>
      <c r="BT4" s="345">
        <f t="shared" ref="BT4:CB4" si="1">BF4/AV4</f>
        <v>5.6101196351719514E-2</v>
      </c>
      <c r="BU4" s="346">
        <f t="shared" si="1"/>
        <v>5.1914889235537297E-2</v>
      </c>
      <c r="BV4" s="346">
        <f t="shared" si="1"/>
        <v>6.4203884089934438E-2</v>
      </c>
      <c r="BW4" s="346">
        <f t="shared" si="1"/>
        <v>9.5709798099470555E-2</v>
      </c>
      <c r="BX4" s="346">
        <f t="shared" si="1"/>
        <v>0.15835889116508189</v>
      </c>
      <c r="BY4" s="346">
        <f t="shared" si="1"/>
        <v>0.18454484413496444</v>
      </c>
      <c r="BZ4" s="346">
        <f t="shared" si="1"/>
        <v>3.5460509886717062E-2</v>
      </c>
      <c r="CA4" s="346">
        <f t="shared" si="1"/>
        <v>3.4279819238993592E-2</v>
      </c>
      <c r="CB4" s="346">
        <f t="shared" si="1"/>
        <v>2.8069213451907001E-2</v>
      </c>
      <c r="CC4" s="351">
        <f t="shared" ref="CC4:CC57" si="2">BO4/BE4</f>
        <v>4.8119198827552515E-2</v>
      </c>
      <c r="CD4" s="335" t="s">
        <v>107</v>
      </c>
      <c r="CE4" s="348">
        <f t="shared" ref="CE4:CL4" si="3">(BU4-BT4)*100</f>
        <v>-0.41863071161822168</v>
      </c>
      <c r="CF4" s="348">
        <f t="shared" si="3"/>
        <v>1.2288994854397142</v>
      </c>
      <c r="CG4" s="348">
        <f t="shared" si="3"/>
        <v>3.150591400953612</v>
      </c>
      <c r="CH4" s="348">
        <f t="shared" si="3"/>
        <v>6.2649093065611341</v>
      </c>
      <c r="CI4" s="348">
        <f t="shared" si="3"/>
        <v>2.6185952969882549</v>
      </c>
      <c r="CJ4" s="348">
        <f t="shared" si="3"/>
        <v>-14.908433424824738</v>
      </c>
      <c r="CK4" s="348">
        <f t="shared" si="3"/>
        <v>-0.11806906477234702</v>
      </c>
      <c r="CL4" s="348">
        <f t="shared" si="3"/>
        <v>-0.62106057870865916</v>
      </c>
      <c r="CM4" s="559">
        <f t="shared" ref="CM4:CM57" si="4">(CC4-CB4)*100</f>
        <v>2.0049985375645516</v>
      </c>
      <c r="CN4" s="345">
        <f t="shared" ref="CN4:CU4" si="5">X4/N4</f>
        <v>0.19718309859154928</v>
      </c>
      <c r="CO4" s="346">
        <f t="shared" si="5"/>
        <v>0.30188679245283018</v>
      </c>
      <c r="CP4" s="346">
        <f t="shared" si="5"/>
        <v>0.22527472527472528</v>
      </c>
      <c r="CQ4" s="346">
        <f t="shared" si="5"/>
        <v>0.28372093023255812</v>
      </c>
      <c r="CR4" s="346">
        <f t="shared" si="5"/>
        <v>4.7337278106508875E-2</v>
      </c>
      <c r="CS4" s="346">
        <f t="shared" si="5"/>
        <v>6.5000000000000002E-2</v>
      </c>
      <c r="CT4" s="346">
        <f t="shared" si="5"/>
        <v>0.22279792746113988</v>
      </c>
      <c r="CU4" s="158">
        <f t="shared" si="5"/>
        <v>6.725146198830409E-2</v>
      </c>
      <c r="CV4" s="345">
        <f>AF4/S4</f>
        <v>0</v>
      </c>
      <c r="CW4" s="346">
        <f>AG4/T4</f>
        <v>0</v>
      </c>
      <c r="CX4" s="351">
        <f>AH4/U4</f>
        <v>0.83333333333333337</v>
      </c>
      <c r="CY4" s="345">
        <f>AI4/S4</f>
        <v>0.19500000000000001</v>
      </c>
      <c r="CZ4" s="346">
        <f>AJ4/T4</f>
        <v>0.27979274611398963</v>
      </c>
      <c r="DA4" s="351">
        <f>AK4/U4</f>
        <v>0.12573099415204678</v>
      </c>
      <c r="DB4" s="345">
        <f>(AC4+AF4+AI4)/S4</f>
        <v>0.26</v>
      </c>
      <c r="DC4" s="346">
        <f>(AD4+AG4+AJ4)/T4</f>
        <v>0.50259067357512954</v>
      </c>
      <c r="DD4" s="351">
        <f>(AE4+AH4+AK4)/U4</f>
        <v>1.0263157894736843</v>
      </c>
      <c r="DE4" s="703">
        <f>(AU4-AT4)/AT4</f>
        <v>-2.3130300693908912E-2</v>
      </c>
      <c r="DF4" s="268">
        <f t="shared" ref="DF4:DF57" si="6">(U4-T4)/T4</f>
        <v>0.772020725388601</v>
      </c>
      <c r="DG4" s="139" t="s">
        <v>192</v>
      </c>
      <c r="DH4" s="158"/>
      <c r="DI4" s="139"/>
      <c r="DJ4" s="170" t="s">
        <v>192</v>
      </c>
      <c r="DK4" s="186"/>
      <c r="DL4" s="169" t="s">
        <v>192</v>
      </c>
      <c r="DM4" s="186" t="s">
        <v>192</v>
      </c>
      <c r="DN4" s="170"/>
      <c r="DO4" s="186"/>
      <c r="DP4" s="169" t="s">
        <v>192</v>
      </c>
      <c r="DQ4" s="186" t="s">
        <v>192</v>
      </c>
      <c r="DR4" s="170"/>
      <c r="DS4" s="354"/>
      <c r="DT4" s="169" t="s">
        <v>192</v>
      </c>
      <c r="DU4" s="186" t="s">
        <v>192</v>
      </c>
      <c r="DV4" s="170"/>
    </row>
    <row r="5" spans="1:126" x14ac:dyDescent="0.25">
      <c r="A5" s="9">
        <v>3</v>
      </c>
      <c r="B5" s="14" t="s">
        <v>3</v>
      </c>
      <c r="C5" s="3">
        <v>1</v>
      </c>
      <c r="D5" s="3">
        <v>1</v>
      </c>
      <c r="E5" s="3">
        <v>1</v>
      </c>
      <c r="F5" s="3">
        <v>1</v>
      </c>
      <c r="G5" s="3"/>
      <c r="H5" s="3">
        <v>1</v>
      </c>
      <c r="I5" s="3">
        <v>1</v>
      </c>
      <c r="J5" s="4">
        <v>1</v>
      </c>
      <c r="K5" s="194">
        <v>73</v>
      </c>
      <c r="L5" s="3">
        <v>73</v>
      </c>
      <c r="M5" s="4">
        <v>73</v>
      </c>
      <c r="N5" s="194">
        <v>351</v>
      </c>
      <c r="O5" s="3">
        <v>790</v>
      </c>
      <c r="P5" s="3">
        <v>929</v>
      </c>
      <c r="Q5" s="3">
        <v>1630</v>
      </c>
      <c r="R5" s="3"/>
      <c r="S5" s="3">
        <v>1172</v>
      </c>
      <c r="T5" s="3">
        <v>1123</v>
      </c>
      <c r="U5" s="4">
        <v>728</v>
      </c>
      <c r="V5" s="194">
        <v>140</v>
      </c>
      <c r="W5" s="3">
        <v>84</v>
      </c>
      <c r="X5" s="3">
        <v>97</v>
      </c>
      <c r="Y5" s="3">
        <v>173</v>
      </c>
      <c r="Z5" s="3">
        <v>139</v>
      </c>
      <c r="AA5" s="3">
        <v>182</v>
      </c>
      <c r="AB5" s="3"/>
      <c r="AC5" s="3">
        <v>59</v>
      </c>
      <c r="AD5" s="3">
        <v>77</v>
      </c>
      <c r="AE5" s="4">
        <v>62</v>
      </c>
      <c r="AF5" s="194">
        <v>165</v>
      </c>
      <c r="AG5" s="3">
        <v>97</v>
      </c>
      <c r="AH5" s="4">
        <v>96</v>
      </c>
      <c r="AI5" s="194">
        <v>9</v>
      </c>
      <c r="AJ5" s="3">
        <v>2</v>
      </c>
      <c r="AK5" s="4">
        <v>14</v>
      </c>
      <c r="AL5" s="247">
        <v>29.638419815481981</v>
      </c>
      <c r="AM5" s="30">
        <v>35.130705004524735</v>
      </c>
      <c r="AN5" s="30">
        <v>47.538147193243063</v>
      </c>
      <c r="AO5" s="30">
        <v>45.745328711845694</v>
      </c>
      <c r="AP5" s="30">
        <v>48.3064979709848</v>
      </c>
      <c r="AQ5" s="30">
        <v>51.479502108696025</v>
      </c>
      <c r="AR5" s="30"/>
      <c r="AS5" s="30">
        <v>57.81128166601215</v>
      </c>
      <c r="AT5" s="30">
        <v>54.93</v>
      </c>
      <c r="AU5" s="584">
        <v>51.96</v>
      </c>
      <c r="AV5" s="251">
        <v>963749.49488050723</v>
      </c>
      <c r="AW5" s="16">
        <v>1003158.775419605</v>
      </c>
      <c r="AX5" s="16">
        <v>1268510.1393845226</v>
      </c>
      <c r="AY5" s="16">
        <v>1750182.1275917611</v>
      </c>
      <c r="AZ5" s="16">
        <v>1351012.5155804465</v>
      </c>
      <c r="BA5" s="16">
        <v>1526556.4794736514</v>
      </c>
      <c r="BB5" s="16"/>
      <c r="BC5" s="16">
        <v>1787126.9941548426</v>
      </c>
      <c r="BD5" s="16">
        <v>1567465</v>
      </c>
      <c r="BE5" s="16">
        <v>1725022</v>
      </c>
      <c r="BF5" s="16">
        <v>135764.73668334272</v>
      </c>
      <c r="BG5" s="16">
        <v>105794.78773598329</v>
      </c>
      <c r="BH5" s="16">
        <v>131055.03099014804</v>
      </c>
      <c r="BI5" s="16">
        <v>293777.49699774047</v>
      </c>
      <c r="BJ5" s="16">
        <v>384427.23718134785</v>
      </c>
      <c r="BK5" s="16">
        <v>383226.33337317378</v>
      </c>
      <c r="BL5" s="16"/>
      <c r="BM5" s="16">
        <v>30457.993978406499</v>
      </c>
      <c r="BN5" s="16">
        <v>103336</v>
      </c>
      <c r="BO5" s="578">
        <v>172085</v>
      </c>
      <c r="BP5" s="251">
        <v>498097.62038918392</v>
      </c>
      <c r="BQ5" s="16">
        <v>472241</v>
      </c>
      <c r="BR5" s="578">
        <v>495457</v>
      </c>
      <c r="BS5" s="698">
        <f t="shared" si="0"/>
        <v>4.9161339231451738E-2</v>
      </c>
      <c r="BT5" s="262">
        <f t="shared" ref="BT5:BY7" si="7">BF5/AV5</f>
        <v>0.14087139594317072</v>
      </c>
      <c r="BU5" s="32">
        <f t="shared" si="7"/>
        <v>0.10546165804284677</v>
      </c>
      <c r="BV5" s="32">
        <f t="shared" si="7"/>
        <v>0.10331413752335913</v>
      </c>
      <c r="BW5" s="32">
        <f t="shared" si="7"/>
        <v>0.16785538622884713</v>
      </c>
      <c r="BX5" s="32">
        <f t="shared" si="7"/>
        <v>0.28454750251975519</v>
      </c>
      <c r="BY5" s="32">
        <f t="shared" si="7"/>
        <v>0.25103973454379375</v>
      </c>
      <c r="BZ5" s="32"/>
      <c r="CA5" s="32">
        <f t="shared" ref="CA5:CB9" si="8">BM5/BC5</f>
        <v>1.7042993630573249E-2</v>
      </c>
      <c r="CB5" s="32">
        <f t="shared" si="8"/>
        <v>6.5925554956570001E-2</v>
      </c>
      <c r="CC5" s="33">
        <f t="shared" si="2"/>
        <v>9.9758148012025358E-2</v>
      </c>
      <c r="CD5" s="194" t="s">
        <v>107</v>
      </c>
      <c r="CE5" s="34">
        <f t="shared" ref="CE5:CI7" si="9">(BU5-BT5)*100</f>
        <v>-3.5409737900323952</v>
      </c>
      <c r="CF5" s="34">
        <f t="shared" si="9"/>
        <v>-0.21475205194876335</v>
      </c>
      <c r="CG5" s="34">
        <f t="shared" si="9"/>
        <v>6.4541248705487995</v>
      </c>
      <c r="CH5" s="34">
        <f t="shared" si="9"/>
        <v>11.669211629090807</v>
      </c>
      <c r="CI5" s="34">
        <f t="shared" si="9"/>
        <v>-3.3507767975961444</v>
      </c>
      <c r="CJ5" s="34"/>
      <c r="CK5" s="34"/>
      <c r="CL5" s="34">
        <f t="shared" ref="CL5:CL10" si="10">(CB5-CA5)*100</f>
        <v>4.8882561325996745</v>
      </c>
      <c r="CM5" s="561">
        <f t="shared" si="4"/>
        <v>3.3832593055455358</v>
      </c>
      <c r="CN5" s="262">
        <f t="shared" ref="CN5:CQ7" si="11">X5/N5</f>
        <v>0.27635327635327633</v>
      </c>
      <c r="CO5" s="32">
        <f t="shared" si="11"/>
        <v>0.2189873417721519</v>
      </c>
      <c r="CP5" s="32">
        <f t="shared" si="11"/>
        <v>0.1496232508073197</v>
      </c>
      <c r="CQ5" s="32">
        <f t="shared" si="11"/>
        <v>0.1116564417177914</v>
      </c>
      <c r="CR5" s="32"/>
      <c r="CS5" s="32">
        <f t="shared" ref="CS5:CT10" si="12">AC5/S5</f>
        <v>5.0341296928327645E-2</v>
      </c>
      <c r="CT5" s="32">
        <f t="shared" si="12"/>
        <v>6.8566340160284955E-2</v>
      </c>
      <c r="CU5" s="33">
        <f t="shared" ref="CU5:CU57" si="13">AE5/U5</f>
        <v>8.5164835164835168E-2</v>
      </c>
      <c r="CV5" s="262">
        <f t="shared" ref="CV5:CW10" si="14">AF5/S5</f>
        <v>0.1407849829351536</v>
      </c>
      <c r="CW5" s="32">
        <f t="shared" si="14"/>
        <v>8.637577916295637E-2</v>
      </c>
      <c r="CX5" s="33">
        <f t="shared" ref="CX5:CX57" si="15">AH5/U5</f>
        <v>0.13186813186813187</v>
      </c>
      <c r="CY5" s="262">
        <f t="shared" ref="CY5:CZ10" si="16">AI5/S5</f>
        <v>7.6791808873720134E-3</v>
      </c>
      <c r="CZ5" s="32">
        <f t="shared" si="16"/>
        <v>1.7809439002671415E-3</v>
      </c>
      <c r="DA5" s="33">
        <f t="shared" ref="DA5:DA57" si="17">AK5/U5</f>
        <v>1.9230769230769232E-2</v>
      </c>
      <c r="DB5" s="262">
        <f t="shared" ref="DB5:DC10" si="18">(AC5+AF5+AI5)/S5</f>
        <v>0.19880546075085323</v>
      </c>
      <c r="DC5" s="32">
        <f t="shared" si="18"/>
        <v>0.15672306322350846</v>
      </c>
      <c r="DD5" s="33">
        <f t="shared" ref="DD5:DD57" si="19">(AE5+AH5+AK5)/U5</f>
        <v>0.23626373626373626</v>
      </c>
      <c r="DE5" s="704">
        <f t="shared" ref="DE5:DE57" si="20">(AU5-AT5)/AT5</f>
        <v>-5.4068814855270327E-2</v>
      </c>
      <c r="DF5" s="268">
        <f t="shared" si="6"/>
        <v>-0.35173642030276048</v>
      </c>
      <c r="DG5" s="31"/>
      <c r="DH5" s="33" t="s">
        <v>192</v>
      </c>
      <c r="DI5" s="31"/>
      <c r="DJ5" s="172"/>
      <c r="DK5" s="188"/>
      <c r="DL5" s="95" t="s">
        <v>192</v>
      </c>
      <c r="DM5" s="188"/>
      <c r="DN5" s="172" t="s">
        <v>192</v>
      </c>
      <c r="DO5" s="188"/>
      <c r="DP5" s="95" t="s">
        <v>192</v>
      </c>
      <c r="DQ5" s="188"/>
      <c r="DR5" s="172" t="s">
        <v>192</v>
      </c>
      <c r="DS5" s="188"/>
      <c r="DT5" s="95" t="s">
        <v>192</v>
      </c>
      <c r="DU5" s="188"/>
      <c r="DV5" s="172" t="s">
        <v>192</v>
      </c>
    </row>
    <row r="6" spans="1:126" ht="16.5" customHeight="1" x14ac:dyDescent="0.25">
      <c r="A6" s="327">
        <v>4</v>
      </c>
      <c r="B6" s="14" t="s">
        <v>214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4">
        <v>0</v>
      </c>
      <c r="K6" s="194">
        <v>22</v>
      </c>
      <c r="L6" s="3">
        <v>22</v>
      </c>
      <c r="M6" s="4">
        <v>22</v>
      </c>
      <c r="N6" s="194">
        <v>109</v>
      </c>
      <c r="O6" s="3">
        <v>158</v>
      </c>
      <c r="P6" s="3">
        <v>216</v>
      </c>
      <c r="Q6" s="3">
        <v>348</v>
      </c>
      <c r="R6" s="3">
        <v>357</v>
      </c>
      <c r="S6" s="3">
        <v>135</v>
      </c>
      <c r="T6" s="3">
        <v>11</v>
      </c>
      <c r="U6" s="4">
        <v>139</v>
      </c>
      <c r="V6" s="194">
        <v>85</v>
      </c>
      <c r="W6" s="3">
        <v>60</v>
      </c>
      <c r="X6" s="3">
        <v>40</v>
      </c>
      <c r="Y6" s="3">
        <v>30</v>
      </c>
      <c r="Z6" s="3">
        <v>30</v>
      </c>
      <c r="AA6" s="3">
        <v>12</v>
      </c>
      <c r="AB6" s="3">
        <v>27</v>
      </c>
      <c r="AC6" s="3">
        <v>27</v>
      </c>
      <c r="AD6" s="3">
        <v>6</v>
      </c>
      <c r="AE6" s="4">
        <v>5</v>
      </c>
      <c r="AF6" s="194">
        <v>26</v>
      </c>
      <c r="AG6" s="3">
        <v>15</v>
      </c>
      <c r="AH6" s="4">
        <v>10</v>
      </c>
      <c r="AI6" s="194">
        <v>34</v>
      </c>
      <c r="AJ6" s="3">
        <v>11</v>
      </c>
      <c r="AK6" s="4">
        <v>15</v>
      </c>
      <c r="AL6" s="247">
        <v>28.457436212656731</v>
      </c>
      <c r="AM6" s="30" t="s">
        <v>260</v>
      </c>
      <c r="AN6" s="30">
        <v>43.369132788088855</v>
      </c>
      <c r="AO6" s="30">
        <v>59.063408859369041</v>
      </c>
      <c r="AP6" s="30">
        <v>59.063408859369041</v>
      </c>
      <c r="AQ6" s="30">
        <v>53.48575136168833</v>
      </c>
      <c r="AR6" s="30">
        <v>53.48575136168833</v>
      </c>
      <c r="AS6" s="30">
        <v>53.48575136168833</v>
      </c>
      <c r="AT6" s="30">
        <v>53.49</v>
      </c>
      <c r="AU6" s="584">
        <v>53.49</v>
      </c>
      <c r="AV6" s="251">
        <v>109399.56232463104</v>
      </c>
      <c r="AW6" s="16">
        <v>101497.6721817178</v>
      </c>
      <c r="AX6" s="16">
        <v>179426.51151672445</v>
      </c>
      <c r="AY6" s="16">
        <v>264751.7373264808</v>
      </c>
      <c r="AZ6" s="16">
        <v>273361.83345570031</v>
      </c>
      <c r="BA6" s="16">
        <v>273671.42190425779</v>
      </c>
      <c r="BB6" s="16">
        <v>252271.50101593049</v>
      </c>
      <c r="BC6" s="16">
        <v>267033.66799278319</v>
      </c>
      <c r="BD6" s="16">
        <v>246374.81</v>
      </c>
      <c r="BE6" s="16">
        <v>250453.87</v>
      </c>
      <c r="BF6" s="16">
        <v>21489.049578545371</v>
      </c>
      <c r="BG6" s="16">
        <v>18938.665687730863</v>
      </c>
      <c r="BH6" s="16">
        <v>32615.153015634518</v>
      </c>
      <c r="BI6" s="16">
        <v>49164.518130232609</v>
      </c>
      <c r="BJ6" s="16">
        <v>63833.173971690543</v>
      </c>
      <c r="BK6" s="16">
        <v>78101.689802562309</v>
      </c>
      <c r="BL6" s="16">
        <v>20549.968412245806</v>
      </c>
      <c r="BM6" s="16">
        <v>12412.393782619336</v>
      </c>
      <c r="BN6" s="16">
        <v>6559.49</v>
      </c>
      <c r="BO6" s="578">
        <v>63538.55</v>
      </c>
      <c r="BP6" s="251">
        <v>82412.080750820998</v>
      </c>
      <c r="BQ6" s="16">
        <v>64358.38</v>
      </c>
      <c r="BR6" s="578">
        <v>62796.63</v>
      </c>
      <c r="BS6" s="698">
        <f t="shared" si="0"/>
        <v>-2.4266459161961504E-2</v>
      </c>
      <c r="BT6" s="262">
        <f t="shared" si="7"/>
        <v>0.19642719881071374</v>
      </c>
      <c r="BU6" s="32">
        <f t="shared" si="7"/>
        <v>0.18659211862340797</v>
      </c>
      <c r="BV6" s="32">
        <f t="shared" si="7"/>
        <v>0.18177443645274483</v>
      </c>
      <c r="BW6" s="32">
        <f t="shared" si="7"/>
        <v>0.18570045517625811</v>
      </c>
      <c r="BX6" s="32">
        <f t="shared" si="7"/>
        <v>0.23351165436939109</v>
      </c>
      <c r="BY6" s="32">
        <f t="shared" si="7"/>
        <v>0.28538489426157798</v>
      </c>
      <c r="BZ6" s="32">
        <f>BL6/BB6</f>
        <v>8.145973020927208E-2</v>
      </c>
      <c r="CA6" s="32">
        <f t="shared" si="8"/>
        <v>4.6482504906290661E-2</v>
      </c>
      <c r="CB6" s="32">
        <f t="shared" si="8"/>
        <v>2.6624028649682163E-2</v>
      </c>
      <c r="CC6" s="33">
        <f t="shared" si="2"/>
        <v>0.25369362429895775</v>
      </c>
      <c r="CD6" s="194" t="s">
        <v>107</v>
      </c>
      <c r="CE6" s="34">
        <f t="shared" si="9"/>
        <v>-0.9835080187305778</v>
      </c>
      <c r="CF6" s="34">
        <f t="shared" si="9"/>
        <v>-0.48176821706631401</v>
      </c>
      <c r="CG6" s="34">
        <f t="shared" si="9"/>
        <v>0.39260187235132804</v>
      </c>
      <c r="CH6" s="34">
        <f t="shared" si="9"/>
        <v>4.7811199193132978</v>
      </c>
      <c r="CI6" s="34">
        <f t="shared" si="9"/>
        <v>5.1873239892186893</v>
      </c>
      <c r="CJ6" s="34">
        <f>(BZ6-BY6)*100</f>
        <v>-20.392516405230591</v>
      </c>
      <c r="CK6" s="34">
        <f>(CA6-BZ6)*100</f>
        <v>-3.4977225302981418</v>
      </c>
      <c r="CL6" s="34">
        <f t="shared" si="10"/>
        <v>-1.9858476256608499</v>
      </c>
      <c r="CM6" s="561">
        <f t="shared" si="4"/>
        <v>22.706959564927558</v>
      </c>
      <c r="CN6" s="262">
        <f t="shared" si="11"/>
        <v>0.3669724770642202</v>
      </c>
      <c r="CO6" s="32">
        <f t="shared" si="11"/>
        <v>0.189873417721519</v>
      </c>
      <c r="CP6" s="32">
        <f t="shared" si="11"/>
        <v>0.1388888888888889</v>
      </c>
      <c r="CQ6" s="32">
        <f t="shared" si="11"/>
        <v>3.4482758620689655E-2</v>
      </c>
      <c r="CR6" s="32">
        <f>AB6/R6</f>
        <v>7.5630252100840331E-2</v>
      </c>
      <c r="CS6" s="32">
        <f t="shared" si="12"/>
        <v>0.2</v>
      </c>
      <c r="CT6" s="32">
        <f t="shared" si="12"/>
        <v>0.54545454545454541</v>
      </c>
      <c r="CU6" s="33">
        <f t="shared" si="13"/>
        <v>3.5971223021582732E-2</v>
      </c>
      <c r="CV6" s="262">
        <f t="shared" si="14"/>
        <v>0.19259259259259259</v>
      </c>
      <c r="CW6" s="32">
        <f t="shared" si="14"/>
        <v>1.3636363636363635</v>
      </c>
      <c r="CX6" s="33">
        <f t="shared" si="15"/>
        <v>7.1942446043165464E-2</v>
      </c>
      <c r="CY6" s="262">
        <f t="shared" si="16"/>
        <v>0.25185185185185183</v>
      </c>
      <c r="CZ6" s="32">
        <f t="shared" si="16"/>
        <v>1</v>
      </c>
      <c r="DA6" s="33">
        <f t="shared" si="17"/>
        <v>0.1079136690647482</v>
      </c>
      <c r="DB6" s="262">
        <f t="shared" si="18"/>
        <v>0.64444444444444449</v>
      </c>
      <c r="DC6" s="32">
        <f t="shared" si="18"/>
        <v>2.9090909090909092</v>
      </c>
      <c r="DD6" s="33">
        <f t="shared" si="19"/>
        <v>0.21582733812949639</v>
      </c>
      <c r="DE6" s="704">
        <f t="shared" si="20"/>
        <v>0</v>
      </c>
      <c r="DF6" s="268">
        <f t="shared" si="6"/>
        <v>11.636363636363637</v>
      </c>
      <c r="DG6" s="31" t="s">
        <v>192</v>
      </c>
      <c r="DH6" s="33"/>
      <c r="DI6" s="31"/>
      <c r="DJ6" s="172" t="s">
        <v>192</v>
      </c>
      <c r="DK6" s="188" t="s">
        <v>192</v>
      </c>
      <c r="DL6" s="95"/>
      <c r="DM6" s="188"/>
      <c r="DN6" s="172" t="s">
        <v>192</v>
      </c>
      <c r="DO6" s="188" t="s">
        <v>192</v>
      </c>
      <c r="DP6" s="95"/>
      <c r="DQ6" s="188" t="s">
        <v>192</v>
      </c>
      <c r="DR6" s="172"/>
      <c r="DS6" s="188" t="s">
        <v>192</v>
      </c>
      <c r="DT6" s="294"/>
      <c r="DU6" s="95" t="s">
        <v>192</v>
      </c>
      <c r="DV6" s="172"/>
    </row>
    <row r="7" spans="1:126" x14ac:dyDescent="0.25">
      <c r="A7" s="9">
        <v>8</v>
      </c>
      <c r="B7" s="14" t="s">
        <v>217</v>
      </c>
      <c r="C7" s="3">
        <v>43</v>
      </c>
      <c r="D7" s="3">
        <v>42</v>
      </c>
      <c r="E7" s="3">
        <v>42</v>
      </c>
      <c r="F7" s="3">
        <v>86</v>
      </c>
      <c r="G7" s="3">
        <v>53</v>
      </c>
      <c r="H7" s="3">
        <v>87</v>
      </c>
      <c r="I7" s="3">
        <v>46</v>
      </c>
      <c r="J7" s="4">
        <v>45</v>
      </c>
      <c r="K7" s="194">
        <v>14</v>
      </c>
      <c r="L7" s="3">
        <v>14</v>
      </c>
      <c r="M7" s="4">
        <v>16</v>
      </c>
      <c r="N7" s="194">
        <v>280</v>
      </c>
      <c r="O7" s="3">
        <v>292</v>
      </c>
      <c r="P7" s="3">
        <v>248</v>
      </c>
      <c r="Q7" s="3">
        <v>494</v>
      </c>
      <c r="R7" s="3">
        <v>105</v>
      </c>
      <c r="S7" s="3">
        <v>279</v>
      </c>
      <c r="T7" s="3">
        <v>76</v>
      </c>
      <c r="U7" s="4">
        <v>36</v>
      </c>
      <c r="V7" s="194">
        <v>0</v>
      </c>
      <c r="W7" s="3">
        <v>0</v>
      </c>
      <c r="X7" s="3">
        <v>0</v>
      </c>
      <c r="Y7" s="3">
        <v>2</v>
      </c>
      <c r="Z7" s="3">
        <v>16</v>
      </c>
      <c r="AA7" s="3">
        <v>98</v>
      </c>
      <c r="AB7" s="3">
        <v>2</v>
      </c>
      <c r="AC7" s="3">
        <v>68</v>
      </c>
      <c r="AD7" s="3">
        <v>2</v>
      </c>
      <c r="AE7" s="4">
        <v>3</v>
      </c>
      <c r="AF7" s="194">
        <v>23</v>
      </c>
      <c r="AG7" s="3">
        <v>0</v>
      </c>
      <c r="AH7" s="4">
        <v>50</v>
      </c>
      <c r="AI7" s="194">
        <v>33</v>
      </c>
      <c r="AJ7" s="3">
        <v>1</v>
      </c>
      <c r="AK7" s="4">
        <v>10</v>
      </c>
      <c r="AL7" s="247">
        <v>32.384562410003362</v>
      </c>
      <c r="AM7" s="30">
        <v>38.787485557851127</v>
      </c>
      <c r="AN7" s="30">
        <v>55.122053943916086</v>
      </c>
      <c r="AO7" s="30">
        <v>55.122053943916086</v>
      </c>
      <c r="AP7" s="30">
        <v>55.122053943916086</v>
      </c>
      <c r="AQ7" s="30">
        <v>55.122053943916086</v>
      </c>
      <c r="AR7" s="30">
        <v>57.75436679358684</v>
      </c>
      <c r="AS7" s="30">
        <v>57.75436679358684</v>
      </c>
      <c r="AT7" s="30">
        <v>57.75</v>
      </c>
      <c r="AU7" s="584">
        <v>57.75</v>
      </c>
      <c r="AV7" s="251">
        <v>524786.42694122402</v>
      </c>
      <c r="AW7" s="16">
        <v>587075.48619529768</v>
      </c>
      <c r="AX7" s="16">
        <v>610205.69034894509</v>
      </c>
      <c r="AY7" s="16">
        <v>850393.56634282111</v>
      </c>
      <c r="AZ7" s="16">
        <v>880214.11375006405</v>
      </c>
      <c r="BA7" s="16">
        <v>904970.35304295365</v>
      </c>
      <c r="BB7" s="16">
        <v>178692.7792101354</v>
      </c>
      <c r="BC7" s="16">
        <v>880991.08713097824</v>
      </c>
      <c r="BD7" s="16">
        <v>114595</v>
      </c>
      <c r="BE7" s="16">
        <v>856852</v>
      </c>
      <c r="BF7" s="16">
        <v>59221.347630349286</v>
      </c>
      <c r="BG7" s="16">
        <v>66191.996630639551</v>
      </c>
      <c r="BH7" s="16">
        <v>66034.057859659311</v>
      </c>
      <c r="BI7" s="16">
        <v>79844.451653661614</v>
      </c>
      <c r="BJ7" s="16">
        <v>82952.003688083729</v>
      </c>
      <c r="BK7" s="16">
        <v>59348.605016476853</v>
      </c>
      <c r="BL7" s="16">
        <v>14462.06908327215</v>
      </c>
      <c r="BM7" s="16">
        <v>89265.086709808136</v>
      </c>
      <c r="BN7" s="16">
        <v>13066</v>
      </c>
      <c r="BO7" s="578">
        <v>31012</v>
      </c>
      <c r="BP7" s="251">
        <v>183347.50513656726</v>
      </c>
      <c r="BQ7" s="16">
        <v>33154</v>
      </c>
      <c r="BR7" s="578">
        <v>84438</v>
      </c>
      <c r="BS7" s="698">
        <f t="shared" si="0"/>
        <v>1.5468420100138747</v>
      </c>
      <c r="BT7" s="262">
        <f t="shared" si="7"/>
        <v>0.11284847433179149</v>
      </c>
      <c r="BU7" s="32">
        <f t="shared" si="7"/>
        <v>0.11274869788826439</v>
      </c>
      <c r="BV7" s="32">
        <f t="shared" si="7"/>
        <v>0.10821606370451552</v>
      </c>
      <c r="BW7" s="32">
        <f t="shared" si="7"/>
        <v>9.3891175584780634E-2</v>
      </c>
      <c r="BX7" s="32">
        <f t="shared" si="7"/>
        <v>9.4240710745565101E-2</v>
      </c>
      <c r="BY7" s="32">
        <f t="shared" si="7"/>
        <v>6.5580717442198816E-2</v>
      </c>
      <c r="BZ7" s="32">
        <f>BL7/BB7</f>
        <v>8.093258802732789E-2</v>
      </c>
      <c r="CA7" s="32">
        <f t="shared" si="8"/>
        <v>0.10132348444126424</v>
      </c>
      <c r="CB7" s="32">
        <f t="shared" si="8"/>
        <v>0.11401893625376325</v>
      </c>
      <c r="CC7" s="33">
        <f t="shared" si="2"/>
        <v>3.619294814040231E-2</v>
      </c>
      <c r="CD7" s="194" t="s">
        <v>107</v>
      </c>
      <c r="CE7" s="34">
        <f t="shared" si="9"/>
        <v>-9.9776443527099801E-3</v>
      </c>
      <c r="CF7" s="34">
        <f t="shared" si="9"/>
        <v>-0.45326341837488709</v>
      </c>
      <c r="CG7" s="34">
        <f t="shared" si="9"/>
        <v>-1.4324888119734882</v>
      </c>
      <c r="CH7" s="34">
        <f t="shared" si="9"/>
        <v>3.4953516078446711E-2</v>
      </c>
      <c r="CI7" s="34">
        <f t="shared" si="9"/>
        <v>-2.8659993303366287</v>
      </c>
      <c r="CJ7" s="34">
        <f>(BZ7-BY7)*100</f>
        <v>1.5351870585129075</v>
      </c>
      <c r="CK7" s="34">
        <f>(CA7-BZ7)*100</f>
        <v>2.0390896413936348</v>
      </c>
      <c r="CL7" s="34">
        <f t="shared" si="10"/>
        <v>1.2695451812499008</v>
      </c>
      <c r="CM7" s="561">
        <f t="shared" si="4"/>
        <v>-7.7825988113360944</v>
      </c>
      <c r="CN7" s="262">
        <f t="shared" si="11"/>
        <v>0</v>
      </c>
      <c r="CO7" s="32">
        <f t="shared" si="11"/>
        <v>6.8493150684931503E-3</v>
      </c>
      <c r="CP7" s="32">
        <f t="shared" si="11"/>
        <v>6.4516129032258063E-2</v>
      </c>
      <c r="CQ7" s="32">
        <f t="shared" si="11"/>
        <v>0.19838056680161945</v>
      </c>
      <c r="CR7" s="32">
        <f>AB7/R7</f>
        <v>1.9047619047619049E-2</v>
      </c>
      <c r="CS7" s="32">
        <f t="shared" si="12"/>
        <v>0.24372759856630824</v>
      </c>
      <c r="CT7" s="32">
        <f t="shared" si="12"/>
        <v>2.6315789473684209E-2</v>
      </c>
      <c r="CU7" s="33">
        <f t="shared" si="13"/>
        <v>8.3333333333333329E-2</v>
      </c>
      <c r="CV7" s="262">
        <f t="shared" si="14"/>
        <v>8.2437275985663083E-2</v>
      </c>
      <c r="CW7" s="32">
        <f t="shared" si="14"/>
        <v>0</v>
      </c>
      <c r="CX7" s="33">
        <f t="shared" si="15"/>
        <v>1.3888888888888888</v>
      </c>
      <c r="CY7" s="262">
        <f t="shared" si="16"/>
        <v>0.11827956989247312</v>
      </c>
      <c r="CZ7" s="32">
        <f t="shared" si="16"/>
        <v>1.3157894736842105E-2</v>
      </c>
      <c r="DA7" s="33">
        <f t="shared" si="17"/>
        <v>0.27777777777777779</v>
      </c>
      <c r="DB7" s="262">
        <f t="shared" si="18"/>
        <v>0.44444444444444442</v>
      </c>
      <c r="DC7" s="32">
        <f t="shared" si="18"/>
        <v>3.9473684210526314E-2</v>
      </c>
      <c r="DD7" s="33">
        <f t="shared" si="19"/>
        <v>1.75</v>
      </c>
      <c r="DE7" s="704">
        <f t="shared" si="20"/>
        <v>0</v>
      </c>
      <c r="DF7" s="268">
        <f t="shared" si="6"/>
        <v>-0.52631578947368418</v>
      </c>
      <c r="DG7" s="31" t="s">
        <v>192</v>
      </c>
      <c r="DH7" s="33"/>
      <c r="DI7" s="31"/>
      <c r="DJ7" s="172" t="s">
        <v>192</v>
      </c>
      <c r="DK7" s="188" t="s">
        <v>192</v>
      </c>
      <c r="DL7" s="95"/>
      <c r="DM7" s="188" t="s">
        <v>192</v>
      </c>
      <c r="DN7" s="172"/>
      <c r="DO7" s="188" t="s">
        <v>192</v>
      </c>
      <c r="DP7" s="95"/>
      <c r="DQ7" s="188" t="s">
        <v>192</v>
      </c>
      <c r="DR7" s="172"/>
      <c r="DS7" s="188" t="s">
        <v>192</v>
      </c>
      <c r="DT7" s="294"/>
      <c r="DU7" s="95" t="s">
        <v>192</v>
      </c>
      <c r="DV7" s="172"/>
    </row>
    <row r="8" spans="1:126" x14ac:dyDescent="0.25">
      <c r="A8" s="9">
        <v>11</v>
      </c>
      <c r="B8" s="14" t="s">
        <v>197</v>
      </c>
      <c r="C8" s="3"/>
      <c r="D8" s="3"/>
      <c r="E8" s="3"/>
      <c r="F8" s="3"/>
      <c r="G8" s="3"/>
      <c r="H8" s="3">
        <v>0</v>
      </c>
      <c r="I8" s="3">
        <v>0</v>
      </c>
      <c r="J8" s="4"/>
      <c r="K8" s="194">
        <v>27</v>
      </c>
      <c r="L8" s="3">
        <v>27</v>
      </c>
      <c r="M8" s="4"/>
      <c r="N8" s="194"/>
      <c r="O8" s="3"/>
      <c r="P8" s="3"/>
      <c r="Q8" s="3"/>
      <c r="R8" s="3"/>
      <c r="S8" s="3">
        <v>61</v>
      </c>
      <c r="T8" s="3">
        <v>43</v>
      </c>
      <c r="U8" s="4"/>
      <c r="V8" s="194"/>
      <c r="W8" s="3"/>
      <c r="X8" s="3"/>
      <c r="Y8" s="3"/>
      <c r="Z8" s="3"/>
      <c r="AA8" s="3"/>
      <c r="AB8" s="3"/>
      <c r="AC8" s="3">
        <v>0</v>
      </c>
      <c r="AD8" s="3">
        <v>1</v>
      </c>
      <c r="AE8" s="4"/>
      <c r="AF8" s="194">
        <v>6</v>
      </c>
      <c r="AG8" s="3">
        <v>0</v>
      </c>
      <c r="AH8" s="4"/>
      <c r="AI8" s="194">
        <v>19</v>
      </c>
      <c r="AJ8" s="3">
        <v>22</v>
      </c>
      <c r="AK8" s="4"/>
      <c r="AL8" s="247"/>
      <c r="AM8" s="3"/>
      <c r="AN8" s="30"/>
      <c r="AO8" s="30"/>
      <c r="AP8" s="30"/>
      <c r="AQ8" s="30"/>
      <c r="AR8" s="30"/>
      <c r="AS8" s="30">
        <v>59.689472456047497</v>
      </c>
      <c r="AT8" s="30">
        <v>59.69</v>
      </c>
      <c r="AU8" s="584"/>
      <c r="AV8" s="194"/>
      <c r="AW8" s="3"/>
      <c r="AX8" s="3"/>
      <c r="AY8" s="3"/>
      <c r="AZ8" s="3"/>
      <c r="BA8" s="3"/>
      <c r="BB8" s="3"/>
      <c r="BC8" s="16">
        <v>210623.4455125469</v>
      </c>
      <c r="BD8" s="3">
        <v>182659</v>
      </c>
      <c r="BE8" s="3"/>
      <c r="BF8" s="16"/>
      <c r="BG8" s="16"/>
      <c r="BH8" s="16"/>
      <c r="BI8" s="16"/>
      <c r="BJ8" s="16"/>
      <c r="BK8" s="16"/>
      <c r="BL8" s="16"/>
      <c r="BM8" s="16">
        <v>11505.341460777116</v>
      </c>
      <c r="BN8" s="16">
        <v>26132</v>
      </c>
      <c r="BO8" s="578"/>
      <c r="BP8" s="251">
        <v>49754.981474209024</v>
      </c>
      <c r="BQ8" s="16">
        <v>67086</v>
      </c>
      <c r="BR8" s="578"/>
      <c r="BS8" s="698"/>
      <c r="BT8" s="262"/>
      <c r="BU8" s="32"/>
      <c r="BV8" s="32"/>
      <c r="BW8" s="32"/>
      <c r="BX8" s="32"/>
      <c r="BY8" s="32"/>
      <c r="BZ8" s="32"/>
      <c r="CA8" s="32">
        <f t="shared" si="8"/>
        <v>5.4625169732548787E-2</v>
      </c>
      <c r="CB8" s="32">
        <f t="shared" si="8"/>
        <v>0.14306439868826612</v>
      </c>
      <c r="CC8" s="33"/>
      <c r="CD8" s="194"/>
      <c r="CE8" s="34"/>
      <c r="CF8" s="34"/>
      <c r="CG8" s="34"/>
      <c r="CH8" s="34"/>
      <c r="CI8" s="34"/>
      <c r="CJ8" s="34"/>
      <c r="CK8" s="34"/>
      <c r="CL8" s="34">
        <f t="shared" si="10"/>
        <v>8.8439228955717333</v>
      </c>
      <c r="CM8" s="561">
        <f>(CC8-CB8)*100</f>
        <v>-14.306439868826612</v>
      </c>
      <c r="CN8" s="262"/>
      <c r="CO8" s="32"/>
      <c r="CP8" s="32"/>
      <c r="CQ8" s="32"/>
      <c r="CR8" s="32"/>
      <c r="CS8" s="32">
        <f t="shared" si="12"/>
        <v>0</v>
      </c>
      <c r="CT8" s="32">
        <f t="shared" si="12"/>
        <v>2.3255813953488372E-2</v>
      </c>
      <c r="CU8" s="33"/>
      <c r="CV8" s="262">
        <f t="shared" si="14"/>
        <v>9.8360655737704916E-2</v>
      </c>
      <c r="CW8" s="32">
        <f t="shared" si="14"/>
        <v>0</v>
      </c>
      <c r="CX8" s="33"/>
      <c r="CY8" s="262">
        <f t="shared" si="16"/>
        <v>0.31147540983606559</v>
      </c>
      <c r="CZ8" s="32">
        <f t="shared" si="16"/>
        <v>0.51162790697674421</v>
      </c>
      <c r="DA8" s="33"/>
      <c r="DB8" s="262">
        <f t="shared" si="18"/>
        <v>0.4098360655737705</v>
      </c>
      <c r="DC8" s="32">
        <f t="shared" si="18"/>
        <v>0.53488372093023251</v>
      </c>
      <c r="DD8" s="33"/>
      <c r="DE8" s="704"/>
      <c r="DF8" s="268"/>
      <c r="DG8" s="31"/>
      <c r="DH8" s="33"/>
      <c r="DI8" s="31"/>
      <c r="DJ8" s="172"/>
      <c r="DK8" s="188" t="s">
        <v>192</v>
      </c>
      <c r="DL8" s="95"/>
      <c r="DM8" s="188"/>
      <c r="DN8" s="172" t="s">
        <v>192</v>
      </c>
      <c r="DO8" s="188" t="s">
        <v>192</v>
      </c>
      <c r="DP8" s="95"/>
      <c r="DQ8" s="188"/>
      <c r="DR8" s="172" t="s">
        <v>192</v>
      </c>
      <c r="DS8" s="188"/>
      <c r="DT8" s="294"/>
      <c r="DU8" s="95"/>
      <c r="DV8" s="172"/>
    </row>
    <row r="9" spans="1:126" x14ac:dyDescent="0.25">
      <c r="A9" s="9">
        <v>15</v>
      </c>
      <c r="B9" s="14" t="s">
        <v>218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4">
        <v>0</v>
      </c>
      <c r="K9" s="194">
        <v>62</v>
      </c>
      <c r="L9" s="3">
        <v>62</v>
      </c>
      <c r="M9" s="4">
        <v>62</v>
      </c>
      <c r="N9" s="194">
        <v>355</v>
      </c>
      <c r="O9" s="3">
        <v>736</v>
      </c>
      <c r="P9" s="3">
        <v>902</v>
      </c>
      <c r="Q9" s="3">
        <v>476</v>
      </c>
      <c r="R9" s="3">
        <v>800</v>
      </c>
      <c r="S9" s="3">
        <v>853</v>
      </c>
      <c r="T9" s="3">
        <v>651</v>
      </c>
      <c r="U9" s="4">
        <v>429</v>
      </c>
      <c r="V9" s="194">
        <v>44</v>
      </c>
      <c r="W9" s="3">
        <v>21</v>
      </c>
      <c r="X9" s="3">
        <v>29</v>
      </c>
      <c r="Y9" s="3">
        <v>77</v>
      </c>
      <c r="Z9" s="3">
        <v>83</v>
      </c>
      <c r="AA9" s="3">
        <v>82</v>
      </c>
      <c r="AB9" s="3">
        <v>425</v>
      </c>
      <c r="AC9" s="3">
        <v>104</v>
      </c>
      <c r="AD9" s="3">
        <v>64</v>
      </c>
      <c r="AE9" s="4">
        <v>62</v>
      </c>
      <c r="AF9" s="194">
        <v>123</v>
      </c>
      <c r="AG9" s="3">
        <v>13</v>
      </c>
      <c r="AH9" s="4">
        <v>147</v>
      </c>
      <c r="AI9" s="194">
        <v>211</v>
      </c>
      <c r="AJ9" s="3">
        <v>101</v>
      </c>
      <c r="AK9" s="4">
        <v>147</v>
      </c>
      <c r="AL9" s="247">
        <v>27.42585414994792</v>
      </c>
      <c r="AM9" s="30">
        <v>30.243140335000938</v>
      </c>
      <c r="AN9" s="30">
        <v>34.490412689739955</v>
      </c>
      <c r="AO9" s="30">
        <v>38.43176760519291</v>
      </c>
      <c r="AP9" s="30">
        <v>42.373122520645872</v>
      </c>
      <c r="AQ9" s="30">
        <v>42.373122520645872</v>
      </c>
      <c r="AR9" s="30">
        <v>48.377641561516441</v>
      </c>
      <c r="AS9" s="30">
        <v>48.377641561516441</v>
      </c>
      <c r="AT9" s="30">
        <v>49.68</v>
      </c>
      <c r="AU9" s="584">
        <v>51.51</v>
      </c>
      <c r="AV9" s="251">
        <v>560740.97472410521</v>
      </c>
      <c r="AW9" s="16">
        <v>550295.67276224948</v>
      </c>
      <c r="AX9" s="16">
        <v>755325.80918719876</v>
      </c>
      <c r="AY9" s="16">
        <v>920538.30086339859</v>
      </c>
      <c r="AZ9" s="16">
        <v>977288.12015867874</v>
      </c>
      <c r="BA9" s="16">
        <v>987740.13807548047</v>
      </c>
      <c r="BB9" s="16">
        <v>904462.69514686882</v>
      </c>
      <c r="BC9" s="16">
        <v>1138405.6152213134</v>
      </c>
      <c r="BD9" s="16">
        <v>965082</v>
      </c>
      <c r="BE9" s="16">
        <v>1042330</v>
      </c>
      <c r="BF9" s="16">
        <v>26781.293219731248</v>
      </c>
      <c r="BG9" s="16">
        <v>39460.503924280456</v>
      </c>
      <c r="BH9" s="16">
        <v>57825.510384118475</v>
      </c>
      <c r="BI9" s="16">
        <v>215731.55531271876</v>
      </c>
      <c r="BJ9" s="16">
        <v>141773.5243396452</v>
      </c>
      <c r="BK9" s="16">
        <v>101751.14256606394</v>
      </c>
      <c r="BL9" s="16">
        <v>1937.154597867969</v>
      </c>
      <c r="BM9" s="16">
        <v>17074.461727594036</v>
      </c>
      <c r="BN9" s="16">
        <v>121363</v>
      </c>
      <c r="BO9" s="578">
        <v>20577</v>
      </c>
      <c r="BP9" s="251">
        <v>281479.21753433393</v>
      </c>
      <c r="BQ9" s="16">
        <v>257727</v>
      </c>
      <c r="BR9" s="578">
        <v>271515</v>
      </c>
      <c r="BS9" s="698">
        <f t="shared" si="0"/>
        <v>5.3498469310549537E-2</v>
      </c>
      <c r="BT9" s="262">
        <f t="shared" ref="BT9:BZ9" si="21">BF9/AV9</f>
        <v>4.7760542615791782E-2</v>
      </c>
      <c r="BU9" s="32">
        <f t="shared" si="21"/>
        <v>7.1707821590174539E-2</v>
      </c>
      <c r="BV9" s="32">
        <f t="shared" si="21"/>
        <v>7.6557042908866224E-2</v>
      </c>
      <c r="BW9" s="32">
        <f t="shared" si="21"/>
        <v>0.2343536983853666</v>
      </c>
      <c r="BX9" s="32">
        <f t="shared" si="21"/>
        <v>0.14506829809475832</v>
      </c>
      <c r="BY9" s="32">
        <f t="shared" si="21"/>
        <v>0.10301408097509994</v>
      </c>
      <c r="BZ9" s="32">
        <f t="shared" si="21"/>
        <v>2.1417739042884562E-3</v>
      </c>
      <c r="CA9" s="32">
        <f t="shared" si="8"/>
        <v>1.4998574760433389E-2</v>
      </c>
      <c r="CB9" s="32">
        <f t="shared" si="8"/>
        <v>0.12575408100037094</v>
      </c>
      <c r="CC9" s="33">
        <f t="shared" si="2"/>
        <v>1.9741348709142018E-2</v>
      </c>
      <c r="CD9" s="194" t="s">
        <v>107</v>
      </c>
      <c r="CE9" s="34">
        <f t="shared" ref="CE9:CK9" si="22">(BU9-BT9)*100</f>
        <v>2.3947278974382757</v>
      </c>
      <c r="CF9" s="34">
        <f t="shared" si="22"/>
        <v>0.48492213186916849</v>
      </c>
      <c r="CG9" s="34">
        <f t="shared" si="22"/>
        <v>15.779665547650037</v>
      </c>
      <c r="CH9" s="34">
        <f t="shared" si="22"/>
        <v>-8.9285400290608266</v>
      </c>
      <c r="CI9" s="34">
        <f t="shared" si="22"/>
        <v>-4.2054217119658386</v>
      </c>
      <c r="CJ9" s="34">
        <f t="shared" si="22"/>
        <v>-10.087230707081149</v>
      </c>
      <c r="CK9" s="34">
        <f t="shared" si="22"/>
        <v>1.2856800856144932</v>
      </c>
      <c r="CL9" s="34">
        <f t="shared" si="10"/>
        <v>11.075550623993756</v>
      </c>
      <c r="CM9" s="561">
        <f t="shared" si="4"/>
        <v>-10.601273229122892</v>
      </c>
      <c r="CN9" s="262">
        <f>X9/N9</f>
        <v>8.1690140845070425E-2</v>
      </c>
      <c r="CO9" s="32">
        <f>Y9/O9</f>
        <v>0.10461956521739131</v>
      </c>
      <c r="CP9" s="32">
        <f>Z9/P9</f>
        <v>9.2017738359201767E-2</v>
      </c>
      <c r="CQ9" s="32">
        <f>AA9/Q9</f>
        <v>0.17226890756302521</v>
      </c>
      <c r="CR9" s="32">
        <f>AB9/R9</f>
        <v>0.53125</v>
      </c>
      <c r="CS9" s="32">
        <f t="shared" si="12"/>
        <v>0.12192262602579132</v>
      </c>
      <c r="CT9" s="32">
        <f t="shared" si="12"/>
        <v>9.8310291858678955E-2</v>
      </c>
      <c r="CU9" s="33">
        <f t="shared" si="13"/>
        <v>0.14452214452214451</v>
      </c>
      <c r="CV9" s="262">
        <f t="shared" si="14"/>
        <v>0.14419695193434937</v>
      </c>
      <c r="CW9" s="32">
        <f t="shared" si="14"/>
        <v>1.9969278033794162E-2</v>
      </c>
      <c r="CX9" s="33">
        <f t="shared" si="15"/>
        <v>0.34265734265734266</v>
      </c>
      <c r="CY9" s="262">
        <f t="shared" si="16"/>
        <v>0.24736225087924971</v>
      </c>
      <c r="CZ9" s="32">
        <f t="shared" si="16"/>
        <v>0.15514592933947774</v>
      </c>
      <c r="DA9" s="33">
        <f t="shared" si="17"/>
        <v>0.34265734265734266</v>
      </c>
      <c r="DB9" s="262">
        <f t="shared" si="18"/>
        <v>0.51348182883939042</v>
      </c>
      <c r="DC9" s="32">
        <f t="shared" si="18"/>
        <v>0.27342549923195086</v>
      </c>
      <c r="DD9" s="33">
        <f t="shared" si="19"/>
        <v>0.82983682983682983</v>
      </c>
      <c r="DE9" s="704">
        <f t="shared" si="20"/>
        <v>3.6835748792270501E-2</v>
      </c>
      <c r="DF9" s="268">
        <f t="shared" si="6"/>
        <v>-0.34101382488479265</v>
      </c>
      <c r="DG9" s="31" t="s">
        <v>192</v>
      </c>
      <c r="DH9" s="33"/>
      <c r="DI9" s="31" t="s">
        <v>192</v>
      </c>
      <c r="DJ9" s="172"/>
      <c r="DK9" s="188"/>
      <c r="DL9" s="95" t="s">
        <v>192</v>
      </c>
      <c r="DM9" s="188"/>
      <c r="DN9" s="172" t="s">
        <v>192</v>
      </c>
      <c r="DO9" s="188" t="s">
        <v>192</v>
      </c>
      <c r="DP9" s="95"/>
      <c r="DQ9" s="188" t="s">
        <v>192</v>
      </c>
      <c r="DR9" s="172"/>
      <c r="DS9" s="188" t="s">
        <v>192</v>
      </c>
      <c r="DT9" s="294"/>
      <c r="DU9" s="95" t="s">
        <v>192</v>
      </c>
      <c r="DV9" s="172"/>
    </row>
    <row r="10" spans="1:126" x14ac:dyDescent="0.25">
      <c r="A10" s="9">
        <v>16</v>
      </c>
      <c r="B10" s="14" t="s">
        <v>219</v>
      </c>
      <c r="C10" s="3">
        <v>15</v>
      </c>
      <c r="D10" s="3">
        <v>15</v>
      </c>
      <c r="E10" s="3">
        <v>15</v>
      </c>
      <c r="F10" s="3"/>
      <c r="G10" s="3">
        <v>15</v>
      </c>
      <c r="H10" s="3">
        <v>15</v>
      </c>
      <c r="I10" s="3">
        <v>14</v>
      </c>
      <c r="J10" s="4"/>
      <c r="K10" s="194">
        <v>68</v>
      </c>
      <c r="L10" s="3">
        <v>67</v>
      </c>
      <c r="M10" s="4"/>
      <c r="N10" s="194">
        <v>96</v>
      </c>
      <c r="O10" s="3">
        <v>210</v>
      </c>
      <c r="P10" s="3">
        <v>1</v>
      </c>
      <c r="Q10" s="3"/>
      <c r="R10" s="3">
        <v>80</v>
      </c>
      <c r="S10" s="3">
        <v>589</v>
      </c>
      <c r="T10" s="3">
        <v>63</v>
      </c>
      <c r="U10" s="4"/>
      <c r="V10" s="194">
        <v>0</v>
      </c>
      <c r="W10" s="3">
        <v>0</v>
      </c>
      <c r="X10" s="3">
        <v>39</v>
      </c>
      <c r="Y10" s="3">
        <v>91</v>
      </c>
      <c r="Z10" s="3"/>
      <c r="AA10" s="3"/>
      <c r="AB10" s="3">
        <v>16</v>
      </c>
      <c r="AC10" s="3">
        <v>4</v>
      </c>
      <c r="AD10" s="3">
        <v>54</v>
      </c>
      <c r="AE10" s="4"/>
      <c r="AF10" s="194">
        <v>82</v>
      </c>
      <c r="AG10" s="3">
        <v>0</v>
      </c>
      <c r="AH10" s="4"/>
      <c r="AI10" s="194">
        <v>65</v>
      </c>
      <c r="AJ10" s="3">
        <v>45</v>
      </c>
      <c r="AK10" s="4"/>
      <c r="AL10" s="247">
        <v>30.150653667309808</v>
      </c>
      <c r="AM10" s="30">
        <v>37.634959391238525</v>
      </c>
      <c r="AN10" s="30">
        <v>55.577372923318599</v>
      </c>
      <c r="AO10" s="30">
        <v>61.66726427282714</v>
      </c>
      <c r="AP10" s="30">
        <v>60.941599649404388</v>
      </c>
      <c r="AQ10" s="30"/>
      <c r="AR10" s="30">
        <v>59.234153476644984</v>
      </c>
      <c r="AS10" s="30">
        <v>61.112344266680331</v>
      </c>
      <c r="AT10" s="30">
        <v>59.34</v>
      </c>
      <c r="AU10" s="584"/>
      <c r="AV10" s="251">
        <v>79161.473184557864</v>
      </c>
      <c r="AW10" s="16">
        <v>721515.52922294126</v>
      </c>
      <c r="AX10" s="16">
        <v>1124825.6982031974</v>
      </c>
      <c r="AY10" s="16">
        <v>1416861.6001047234</v>
      </c>
      <c r="AZ10" s="16">
        <v>1126486.189606206</v>
      </c>
      <c r="BA10" s="16"/>
      <c r="BB10" s="16">
        <v>1075499.0011439889</v>
      </c>
      <c r="BC10" s="16">
        <v>1184878.0029709563</v>
      </c>
      <c r="BD10" s="16">
        <v>1064750</v>
      </c>
      <c r="BE10" s="16"/>
      <c r="BF10" s="16">
        <v>-7821.5263430487021</v>
      </c>
      <c r="BG10" s="16">
        <v>-5335.7692898731366</v>
      </c>
      <c r="BH10" s="16">
        <v>49373.651828959424</v>
      </c>
      <c r="BI10" s="16">
        <v>94619.552535272989</v>
      </c>
      <c r="BJ10" s="16">
        <v>96913.221894013128</v>
      </c>
      <c r="BK10" s="16"/>
      <c r="BL10" s="16">
        <v>92829.579797496888</v>
      </c>
      <c r="BM10" s="16">
        <v>47304.796216299284</v>
      </c>
      <c r="BN10" s="16">
        <v>16221</v>
      </c>
      <c r="BO10" s="578"/>
      <c r="BP10" s="251">
        <v>511373.01438238827</v>
      </c>
      <c r="BQ10" s="16">
        <v>424413</v>
      </c>
      <c r="BR10" s="578"/>
      <c r="BS10" s="698"/>
      <c r="BT10" s="262">
        <f t="shared" ref="BT10:BX12" si="23">BF10/AV10</f>
        <v>-9.8804709265749968E-2</v>
      </c>
      <c r="BU10" s="32">
        <f t="shared" si="23"/>
        <v>-7.3952244598528049E-3</v>
      </c>
      <c r="BV10" s="32">
        <f t="shared" si="23"/>
        <v>4.3894491304589819E-2</v>
      </c>
      <c r="BW10" s="32">
        <f t="shared" si="23"/>
        <v>6.6781083295841634E-2</v>
      </c>
      <c r="BX10" s="32">
        <f t="shared" si="23"/>
        <v>8.6031433663551427E-2</v>
      </c>
      <c r="BY10" s="32"/>
      <c r="BZ10" s="32">
        <f t="shared" ref="BZ10:BZ18" si="24">BL10/BB10</f>
        <v>8.6313032089063532E-2</v>
      </c>
      <c r="CA10" s="32">
        <f t="shared" ref="CA10" si="25">BM10/BC10</f>
        <v>3.9923769449418008E-2</v>
      </c>
      <c r="CB10" s="32">
        <f>BN10/BD10</f>
        <v>1.5234562103780229E-2</v>
      </c>
      <c r="CC10" s="33"/>
      <c r="CD10" s="194" t="s">
        <v>107</v>
      </c>
      <c r="CE10" s="34">
        <f t="shared" ref="CE10:CH12" si="26">(BU10-BT10)*100</f>
        <v>9.1409484805897172</v>
      </c>
      <c r="CF10" s="34">
        <f t="shared" si="26"/>
        <v>5.1289715764442629</v>
      </c>
      <c r="CG10" s="34">
        <f t="shared" si="26"/>
        <v>2.2886591991251812</v>
      </c>
      <c r="CH10" s="34">
        <f t="shared" si="26"/>
        <v>1.9250350367709792</v>
      </c>
      <c r="CI10" s="34"/>
      <c r="CJ10" s="34">
        <f>(BZ10-BY10)*100</f>
        <v>8.6313032089063526</v>
      </c>
      <c r="CK10" s="34">
        <f>(CA10-BZ10)*100</f>
        <v>-4.6389262639645521</v>
      </c>
      <c r="CL10" s="34">
        <f t="shared" si="10"/>
        <v>-2.468920734563778</v>
      </c>
      <c r="CM10" s="561">
        <f t="shared" si="4"/>
        <v>-1.5234562103780229</v>
      </c>
      <c r="CN10" s="262">
        <f t="shared" ref="CN10:CO12" si="27">X10/N10</f>
        <v>0.40625</v>
      </c>
      <c r="CO10" s="32">
        <f t="shared" si="27"/>
        <v>0.43333333333333335</v>
      </c>
      <c r="CP10" s="32"/>
      <c r="CQ10" s="32"/>
      <c r="CR10" s="32">
        <f t="shared" ref="CR10:CR19" si="28">AB10/R10</f>
        <v>0.2</v>
      </c>
      <c r="CS10" s="32">
        <f t="shared" si="12"/>
        <v>6.7911714770797962E-3</v>
      </c>
      <c r="CT10" s="32">
        <f t="shared" si="12"/>
        <v>0.8571428571428571</v>
      </c>
      <c r="CU10" s="33"/>
      <c r="CV10" s="262">
        <f t="shared" si="14"/>
        <v>0.13921901528013583</v>
      </c>
      <c r="CW10" s="32">
        <f t="shared" si="14"/>
        <v>0</v>
      </c>
      <c r="CX10" s="33"/>
      <c r="CY10" s="262">
        <f t="shared" si="16"/>
        <v>0.11035653650254669</v>
      </c>
      <c r="CZ10" s="32">
        <f t="shared" si="16"/>
        <v>0.7142857142857143</v>
      </c>
      <c r="DA10" s="33"/>
      <c r="DB10" s="262">
        <f t="shared" si="18"/>
        <v>0.25636672325976229</v>
      </c>
      <c r="DC10" s="32">
        <f t="shared" si="18"/>
        <v>1.5714285714285714</v>
      </c>
      <c r="DD10" s="33"/>
      <c r="DE10" s="704"/>
      <c r="DF10" s="268"/>
      <c r="DG10" s="31"/>
      <c r="DH10" s="33"/>
      <c r="DI10" s="31"/>
      <c r="DJ10" s="172" t="s">
        <v>192</v>
      </c>
      <c r="DK10" s="188" t="s">
        <v>192</v>
      </c>
      <c r="DL10" s="95"/>
      <c r="DM10" s="188" t="s">
        <v>192</v>
      </c>
      <c r="DN10" s="172"/>
      <c r="DO10" s="188" t="s">
        <v>192</v>
      </c>
      <c r="DP10" s="95"/>
      <c r="DQ10" s="188" t="s">
        <v>192</v>
      </c>
      <c r="DR10" s="172"/>
      <c r="DS10" s="188"/>
      <c r="DT10" s="294"/>
      <c r="DU10" s="95"/>
      <c r="DV10" s="172"/>
    </row>
    <row r="11" spans="1:126" x14ac:dyDescent="0.25">
      <c r="A11" s="9">
        <v>18</v>
      </c>
      <c r="B11" s="14" t="s">
        <v>220</v>
      </c>
      <c r="C11" s="3">
        <v>46</v>
      </c>
      <c r="D11" s="3">
        <v>46</v>
      </c>
      <c r="E11" s="3">
        <v>46</v>
      </c>
      <c r="F11" s="3"/>
      <c r="G11" s="3">
        <v>41</v>
      </c>
      <c r="H11" s="3"/>
      <c r="I11" s="3">
        <v>3</v>
      </c>
      <c r="J11" s="4">
        <v>2</v>
      </c>
      <c r="K11" s="194"/>
      <c r="L11" s="3">
        <v>52</v>
      </c>
      <c r="M11" s="4">
        <v>54</v>
      </c>
      <c r="N11" s="194">
        <v>1504</v>
      </c>
      <c r="O11" s="3">
        <v>662</v>
      </c>
      <c r="P11" s="3">
        <v>662</v>
      </c>
      <c r="Q11" s="3"/>
      <c r="R11" s="3">
        <v>9</v>
      </c>
      <c r="S11" s="3"/>
      <c r="T11" s="3">
        <v>971</v>
      </c>
      <c r="U11" s="4">
        <v>608</v>
      </c>
      <c r="V11" s="194">
        <v>0</v>
      </c>
      <c r="W11" s="3">
        <v>0</v>
      </c>
      <c r="X11" s="3">
        <v>0</v>
      </c>
      <c r="Y11" s="3">
        <v>1</v>
      </c>
      <c r="Z11" s="3">
        <v>1</v>
      </c>
      <c r="AA11" s="3"/>
      <c r="AB11" s="3">
        <v>0</v>
      </c>
      <c r="AC11" s="3"/>
      <c r="AD11" s="3">
        <v>4</v>
      </c>
      <c r="AE11" s="4">
        <v>11</v>
      </c>
      <c r="AF11" s="194"/>
      <c r="AG11" s="3">
        <v>31</v>
      </c>
      <c r="AH11" s="4">
        <v>14</v>
      </c>
      <c r="AI11" s="194"/>
      <c r="AJ11" s="3">
        <v>9</v>
      </c>
      <c r="AK11" s="4">
        <v>94</v>
      </c>
      <c r="AL11" s="247">
        <v>30.520600338074342</v>
      </c>
      <c r="AM11" s="30">
        <v>42.401579956858527</v>
      </c>
      <c r="AN11" s="30">
        <v>48.771302762458191</v>
      </c>
      <c r="AO11" s="30">
        <v>52.468398017085846</v>
      </c>
      <c r="AP11" s="30">
        <v>48.761816950387313</v>
      </c>
      <c r="AQ11" s="30"/>
      <c r="AR11" s="30">
        <v>40.751048656524439</v>
      </c>
      <c r="AS11" s="30"/>
      <c r="AT11" s="30">
        <v>40.75</v>
      </c>
      <c r="AU11" s="584">
        <v>40.75</v>
      </c>
      <c r="AV11" s="251">
        <v>383495.25614538335</v>
      </c>
      <c r="AW11" s="16">
        <v>375349.31502951036</v>
      </c>
      <c r="AX11" s="16">
        <v>449123.7955390123</v>
      </c>
      <c r="AY11" s="16">
        <v>590156.00366531778</v>
      </c>
      <c r="AZ11" s="16">
        <v>537038.77610258339</v>
      </c>
      <c r="BA11" s="16"/>
      <c r="BB11" s="16">
        <v>329224.919038594</v>
      </c>
      <c r="BC11" s="16"/>
      <c r="BD11" s="16">
        <v>311402.11</v>
      </c>
      <c r="BE11" s="16">
        <v>328806.87</v>
      </c>
      <c r="BF11" s="16">
        <v>57523.861560264311</v>
      </c>
      <c r="BG11" s="16">
        <v>79497.270931867213</v>
      </c>
      <c r="BH11" s="16">
        <v>223809.19858168138</v>
      </c>
      <c r="BI11" s="16">
        <v>127879.18110881555</v>
      </c>
      <c r="BJ11" s="16">
        <v>120540.00830957138</v>
      </c>
      <c r="BK11" s="16"/>
      <c r="BL11" s="16">
        <v>17231.632147796539</v>
      </c>
      <c r="BM11" s="16"/>
      <c r="BN11" s="16">
        <v>31230</v>
      </c>
      <c r="BO11" s="578">
        <v>250.95</v>
      </c>
      <c r="BP11" s="251"/>
      <c r="BQ11" s="16">
        <v>166340</v>
      </c>
      <c r="BR11" s="578">
        <v>159852.18</v>
      </c>
      <c r="BS11" s="698">
        <f t="shared" si="0"/>
        <v>-3.9003366598533165E-2</v>
      </c>
      <c r="BT11" s="262">
        <f t="shared" si="23"/>
        <v>0.14999888691832206</v>
      </c>
      <c r="BU11" s="32">
        <f t="shared" si="23"/>
        <v>0.21179543360993494</v>
      </c>
      <c r="BV11" s="32">
        <f t="shared" si="23"/>
        <v>0.49832407190333478</v>
      </c>
      <c r="BW11" s="32">
        <f t="shared" si="23"/>
        <v>0.21668707988157121</v>
      </c>
      <c r="BX11" s="32">
        <f t="shared" si="23"/>
        <v>0.22445308173901063</v>
      </c>
      <c r="BY11" s="32"/>
      <c r="BZ11" s="32">
        <f t="shared" si="24"/>
        <v>5.2339999651656165E-2</v>
      </c>
      <c r="CA11" s="32"/>
      <c r="CB11" s="32">
        <f>BN11/BD11</f>
        <v>0.10028833780220693</v>
      </c>
      <c r="CC11" s="33">
        <f t="shared" si="2"/>
        <v>7.6321398029183512E-4</v>
      </c>
      <c r="CD11" s="194" t="s">
        <v>107</v>
      </c>
      <c r="CE11" s="34">
        <f t="shared" si="26"/>
        <v>6.1796546691612884</v>
      </c>
      <c r="CF11" s="34">
        <f t="shared" si="26"/>
        <v>28.652863829339982</v>
      </c>
      <c r="CG11" s="34">
        <f t="shared" si="26"/>
        <v>-28.163699202176357</v>
      </c>
      <c r="CH11" s="34">
        <f t="shared" si="26"/>
        <v>0.77660018574394196</v>
      </c>
      <c r="CI11" s="34"/>
      <c r="CJ11" s="34"/>
      <c r="CK11" s="34"/>
      <c r="CL11" s="34"/>
      <c r="CM11" s="561">
        <f t="shared" si="4"/>
        <v>-9.9525123821915091</v>
      </c>
      <c r="CN11" s="262">
        <f t="shared" si="27"/>
        <v>0</v>
      </c>
      <c r="CO11" s="32">
        <f t="shared" si="27"/>
        <v>1.5105740181268882E-3</v>
      </c>
      <c r="CP11" s="32">
        <f>Z11/P11</f>
        <v>1.5105740181268882E-3</v>
      </c>
      <c r="CQ11" s="32"/>
      <c r="CR11" s="32">
        <f t="shared" si="28"/>
        <v>0</v>
      </c>
      <c r="CS11" s="32"/>
      <c r="CT11" s="32">
        <f>AD11/T11</f>
        <v>4.1194644696189494E-3</v>
      </c>
      <c r="CU11" s="33">
        <f t="shared" si="13"/>
        <v>1.8092105263157895E-2</v>
      </c>
      <c r="CV11" s="262"/>
      <c r="CW11" s="32">
        <f>AG11/T11</f>
        <v>3.1925849639546859E-2</v>
      </c>
      <c r="CX11" s="33">
        <f t="shared" si="15"/>
        <v>2.3026315789473683E-2</v>
      </c>
      <c r="CY11" s="262"/>
      <c r="CZ11" s="32">
        <f>AJ11/T11</f>
        <v>9.2687950566426366E-3</v>
      </c>
      <c r="DA11" s="33">
        <f t="shared" si="17"/>
        <v>0.15460526315789475</v>
      </c>
      <c r="DB11" s="262"/>
      <c r="DC11" s="32">
        <f>(AD11+AG11+AJ11)/T11</f>
        <v>4.5314109165808442E-2</v>
      </c>
      <c r="DD11" s="33">
        <f t="shared" si="19"/>
        <v>0.19572368421052633</v>
      </c>
      <c r="DE11" s="704">
        <f t="shared" si="20"/>
        <v>0</v>
      </c>
      <c r="DF11" s="268">
        <f t="shared" si="6"/>
        <v>-0.37384140061791965</v>
      </c>
      <c r="DG11" s="31"/>
      <c r="DH11" s="33"/>
      <c r="DI11" s="31" t="s">
        <v>192</v>
      </c>
      <c r="DJ11" s="172"/>
      <c r="DK11" s="188"/>
      <c r="DL11" s="95"/>
      <c r="DM11" s="188"/>
      <c r="DN11" s="172"/>
      <c r="DO11" s="188"/>
      <c r="DP11" s="95" t="s">
        <v>192</v>
      </c>
      <c r="DQ11" s="188"/>
      <c r="DR11" s="172" t="s">
        <v>192</v>
      </c>
      <c r="DS11" s="188"/>
      <c r="DT11" s="294" t="s">
        <v>192</v>
      </c>
      <c r="DU11" s="95"/>
      <c r="DV11" s="172" t="s">
        <v>192</v>
      </c>
    </row>
    <row r="12" spans="1:126" x14ac:dyDescent="0.25">
      <c r="A12" s="9">
        <v>20</v>
      </c>
      <c r="B12" s="14" t="s">
        <v>11</v>
      </c>
      <c r="C12" s="3">
        <v>0</v>
      </c>
      <c r="D12" s="3">
        <v>0</v>
      </c>
      <c r="E12" s="3">
        <v>0</v>
      </c>
      <c r="F12" s="3"/>
      <c r="G12" s="3">
        <v>38</v>
      </c>
      <c r="H12" s="3">
        <v>6</v>
      </c>
      <c r="I12" s="3">
        <v>7</v>
      </c>
      <c r="J12" s="4">
        <v>7</v>
      </c>
      <c r="K12" s="194">
        <v>32</v>
      </c>
      <c r="L12" s="3">
        <v>30</v>
      </c>
      <c r="M12" s="4">
        <v>30</v>
      </c>
      <c r="N12" s="194">
        <v>125</v>
      </c>
      <c r="O12" s="3">
        <v>168</v>
      </c>
      <c r="P12" s="3">
        <v>170</v>
      </c>
      <c r="Q12" s="3"/>
      <c r="R12" s="3">
        <v>25</v>
      </c>
      <c r="S12" s="3">
        <v>142</v>
      </c>
      <c r="T12" s="3">
        <v>141</v>
      </c>
      <c r="U12" s="4">
        <v>146</v>
      </c>
      <c r="V12" s="194">
        <v>4</v>
      </c>
      <c r="W12" s="3">
        <v>12</v>
      </c>
      <c r="X12" s="3">
        <v>12</v>
      </c>
      <c r="Y12" s="3">
        <v>12</v>
      </c>
      <c r="Z12" s="3">
        <v>8</v>
      </c>
      <c r="AA12" s="3"/>
      <c r="AB12" s="3">
        <v>5</v>
      </c>
      <c r="AC12" s="3">
        <v>6</v>
      </c>
      <c r="AD12" s="3">
        <v>9</v>
      </c>
      <c r="AE12" s="4">
        <v>2</v>
      </c>
      <c r="AF12" s="194">
        <v>0</v>
      </c>
      <c r="AG12" s="3">
        <v>0</v>
      </c>
      <c r="AH12" s="4">
        <v>0</v>
      </c>
      <c r="AI12" s="194">
        <v>22</v>
      </c>
      <c r="AJ12" s="3">
        <v>9</v>
      </c>
      <c r="AK12" s="4">
        <v>8</v>
      </c>
      <c r="AL12" s="247">
        <v>32.178245997461595</v>
      </c>
      <c r="AM12" s="3"/>
      <c r="AN12" s="30"/>
      <c r="AO12" s="30"/>
      <c r="AP12" s="30"/>
      <c r="AQ12" s="30"/>
      <c r="AR12" s="30">
        <v>65.893193550406664</v>
      </c>
      <c r="AS12" s="30">
        <v>72.224973107722775</v>
      </c>
      <c r="AT12" s="30">
        <v>67.849999999999994</v>
      </c>
      <c r="AU12" s="584">
        <v>59.39</v>
      </c>
      <c r="AV12" s="251">
        <v>261576.62733848984</v>
      </c>
      <c r="AW12" s="16">
        <v>272402.81785533379</v>
      </c>
      <c r="AX12" s="16">
        <v>362351.46641168802</v>
      </c>
      <c r="AY12" s="16">
        <v>519684.3358888111</v>
      </c>
      <c r="AZ12" s="16">
        <v>356165.09012470051</v>
      </c>
      <c r="BA12" s="16"/>
      <c r="BB12" s="16">
        <v>432387.0382069539</v>
      </c>
      <c r="BC12" s="16">
        <v>458004.25154097012</v>
      </c>
      <c r="BD12" s="16">
        <v>306139.84000000003</v>
      </c>
      <c r="BE12" s="16">
        <v>370207.86</v>
      </c>
      <c r="BF12" s="16">
        <v>2887.0069037740254</v>
      </c>
      <c r="BG12" s="16">
        <v>0</v>
      </c>
      <c r="BH12" s="16">
        <v>6857.8152657070814</v>
      </c>
      <c r="BI12" s="16">
        <v>11664.219327152377</v>
      </c>
      <c r="BJ12" s="16">
        <v>11832.915009021006</v>
      </c>
      <c r="BK12" s="16"/>
      <c r="BL12" s="16">
        <v>33288.299440526804</v>
      </c>
      <c r="BM12" s="16">
        <v>23921.064763433333</v>
      </c>
      <c r="BN12" s="16">
        <v>25470.84</v>
      </c>
      <c r="BO12" s="578">
        <v>25119.69</v>
      </c>
      <c r="BP12" s="251">
        <v>29672.753712272555</v>
      </c>
      <c r="BQ12" s="16">
        <v>43892.25</v>
      </c>
      <c r="BR12" s="578">
        <v>44524.74</v>
      </c>
      <c r="BS12" s="698">
        <f t="shared" si="0"/>
        <v>1.4410061001657421E-2</v>
      </c>
      <c r="BT12" s="262">
        <f t="shared" si="23"/>
        <v>1.1036945208556923E-2</v>
      </c>
      <c r="BU12" s="32">
        <f t="shared" si="23"/>
        <v>0</v>
      </c>
      <c r="BV12" s="32">
        <f t="shared" si="23"/>
        <v>1.8925865910296963E-2</v>
      </c>
      <c r="BW12" s="32">
        <f t="shared" si="23"/>
        <v>2.2444816057815512E-2</v>
      </c>
      <c r="BX12" s="32">
        <f t="shared" si="23"/>
        <v>3.3223118539995218E-2</v>
      </c>
      <c r="BY12" s="32"/>
      <c r="BZ12" s="32">
        <f t="shared" si="24"/>
        <v>7.6987274129605127E-2</v>
      </c>
      <c r="CA12" s="32">
        <f t="shared" ref="CA12:CA19" si="29">BM12/BC12</f>
        <v>5.2228914214115123E-2</v>
      </c>
      <c r="CB12" s="32">
        <f>BN12/BD12</f>
        <v>8.320001735154757E-2</v>
      </c>
      <c r="CC12" s="33">
        <f t="shared" si="2"/>
        <v>6.7852935375278089E-2</v>
      </c>
      <c r="CD12" s="194" t="s">
        <v>107</v>
      </c>
      <c r="CE12" s="34">
        <f t="shared" si="26"/>
        <v>-1.1036945208556923</v>
      </c>
      <c r="CF12" s="34">
        <f t="shared" si="26"/>
        <v>1.8925865910296964</v>
      </c>
      <c r="CG12" s="34">
        <f t="shared" si="26"/>
        <v>0.35189501475185492</v>
      </c>
      <c r="CH12" s="34">
        <f t="shared" si="26"/>
        <v>1.0778302482179707</v>
      </c>
      <c r="CI12" s="34"/>
      <c r="CJ12" s="34"/>
      <c r="CK12" s="34">
        <f t="shared" ref="CK12:CK19" si="30">(CA12-BZ12)*100</f>
        <v>-2.4758359915490002</v>
      </c>
      <c r="CL12" s="34">
        <f t="shared" ref="CL12" si="31">(CB12-CA12)*100</f>
        <v>3.0971103137432445</v>
      </c>
      <c r="CM12" s="561">
        <f t="shared" si="4"/>
        <v>-1.5347081976269481</v>
      </c>
      <c r="CN12" s="262">
        <f t="shared" si="27"/>
        <v>9.6000000000000002E-2</v>
      </c>
      <c r="CO12" s="32">
        <f t="shared" si="27"/>
        <v>7.1428571428571425E-2</v>
      </c>
      <c r="CP12" s="32">
        <f>Z12/P12</f>
        <v>4.7058823529411764E-2</v>
      </c>
      <c r="CQ12" s="32"/>
      <c r="CR12" s="32">
        <f t="shared" si="28"/>
        <v>0.2</v>
      </c>
      <c r="CS12" s="32">
        <f t="shared" ref="CS12:CS19" si="32">AC12/S12</f>
        <v>4.2253521126760563E-2</v>
      </c>
      <c r="CT12" s="32">
        <f>AD12/T12</f>
        <v>6.3829787234042548E-2</v>
      </c>
      <c r="CU12" s="33">
        <f t="shared" si="13"/>
        <v>1.3698630136986301E-2</v>
      </c>
      <c r="CV12" s="262">
        <f t="shared" ref="CV12:CV19" si="33">AF12/S12</f>
        <v>0</v>
      </c>
      <c r="CW12" s="32">
        <f>AG12/T12</f>
        <v>0</v>
      </c>
      <c r="CX12" s="33">
        <f t="shared" si="15"/>
        <v>0</v>
      </c>
      <c r="CY12" s="262">
        <f t="shared" ref="CY12:CY19" si="34">AI12/S12</f>
        <v>0.15492957746478872</v>
      </c>
      <c r="CZ12" s="32">
        <f>AJ12/T12</f>
        <v>6.3829787234042548E-2</v>
      </c>
      <c r="DA12" s="33">
        <f t="shared" si="17"/>
        <v>5.4794520547945202E-2</v>
      </c>
      <c r="DB12" s="262">
        <f t="shared" ref="DB12:DB19" si="35">(AC12+AF12+AI12)/S12</f>
        <v>0.19718309859154928</v>
      </c>
      <c r="DC12" s="32">
        <f>(AD12+AG12+AJ12)/T12</f>
        <v>0.1276595744680851</v>
      </c>
      <c r="DD12" s="33">
        <f t="shared" si="19"/>
        <v>6.8493150684931503E-2</v>
      </c>
      <c r="DE12" s="704">
        <f t="shared" si="20"/>
        <v>-0.1246868091378039</v>
      </c>
      <c r="DF12" s="268">
        <f t="shared" si="6"/>
        <v>3.5460992907801421E-2</v>
      </c>
      <c r="DG12" s="31"/>
      <c r="DH12" s="33"/>
      <c r="DI12" s="31" t="s">
        <v>192</v>
      </c>
      <c r="DJ12" s="172"/>
      <c r="DK12" s="188" t="s">
        <v>192</v>
      </c>
      <c r="DL12" s="95"/>
      <c r="DM12" s="188" t="s">
        <v>192</v>
      </c>
      <c r="DN12" s="172"/>
      <c r="DO12" s="188"/>
      <c r="DP12" s="95" t="s">
        <v>192</v>
      </c>
      <c r="DQ12" s="188"/>
      <c r="DR12" s="172" t="s">
        <v>192</v>
      </c>
      <c r="DS12" s="188"/>
      <c r="DT12" s="294" t="s">
        <v>192</v>
      </c>
      <c r="DU12" s="95"/>
      <c r="DV12" s="172" t="s">
        <v>192</v>
      </c>
    </row>
    <row r="13" spans="1:126" x14ac:dyDescent="0.25">
      <c r="A13" s="9">
        <v>21</v>
      </c>
      <c r="B13" s="14" t="s">
        <v>201</v>
      </c>
      <c r="C13" s="3"/>
      <c r="D13" s="3"/>
      <c r="E13" s="3"/>
      <c r="F13" s="3"/>
      <c r="G13" s="3">
        <v>116</v>
      </c>
      <c r="H13" s="3">
        <v>119</v>
      </c>
      <c r="I13" s="3"/>
      <c r="J13" s="4">
        <v>116</v>
      </c>
      <c r="K13" s="194">
        <v>47</v>
      </c>
      <c r="L13" s="3"/>
      <c r="M13" s="4">
        <v>0</v>
      </c>
      <c r="N13" s="194"/>
      <c r="O13" s="3"/>
      <c r="P13" s="3"/>
      <c r="Q13" s="3"/>
      <c r="R13" s="3">
        <v>788</v>
      </c>
      <c r="S13" s="3">
        <v>1206</v>
      </c>
      <c r="T13" s="3"/>
      <c r="U13" s="4">
        <v>700</v>
      </c>
      <c r="V13" s="194"/>
      <c r="W13" s="3"/>
      <c r="X13" s="3"/>
      <c r="Y13" s="3"/>
      <c r="Z13" s="3"/>
      <c r="AA13" s="3"/>
      <c r="AB13" s="3">
        <v>95</v>
      </c>
      <c r="AC13" s="3">
        <v>84</v>
      </c>
      <c r="AD13" s="3"/>
      <c r="AE13" s="4">
        <v>47</v>
      </c>
      <c r="AF13" s="194">
        <v>278</v>
      </c>
      <c r="AG13" s="3"/>
      <c r="AH13" s="4">
        <v>1</v>
      </c>
      <c r="AI13" s="194">
        <v>432</v>
      </c>
      <c r="AJ13" s="3"/>
      <c r="AK13" s="4">
        <v>190</v>
      </c>
      <c r="AL13" s="247"/>
      <c r="AM13" s="3"/>
      <c r="AN13" s="30"/>
      <c r="AO13" s="30"/>
      <c r="AP13" s="30"/>
      <c r="AQ13" s="30"/>
      <c r="AR13" s="30">
        <v>75.995583405899794</v>
      </c>
      <c r="AS13" s="30">
        <v>83.949436827337351</v>
      </c>
      <c r="AT13" s="30"/>
      <c r="AU13" s="584">
        <v>66.349999999999994</v>
      </c>
      <c r="AV13" s="251"/>
      <c r="AW13" s="16"/>
      <c r="AX13" s="16"/>
      <c r="AY13" s="16"/>
      <c r="AZ13" s="16"/>
      <c r="BA13" s="16"/>
      <c r="BB13" s="16">
        <v>2684860.1317010149</v>
      </c>
      <c r="BC13" s="16">
        <v>2953497.7034848975</v>
      </c>
      <c r="BD13" s="16"/>
      <c r="BE13" s="16">
        <v>2109485</v>
      </c>
      <c r="BF13" s="16"/>
      <c r="BG13" s="16"/>
      <c r="BH13" s="16"/>
      <c r="BI13" s="16"/>
      <c r="BJ13" s="16"/>
      <c r="BK13" s="16"/>
      <c r="BL13" s="16">
        <v>409964.84083755926</v>
      </c>
      <c r="BM13" s="16">
        <v>191302.2691959636</v>
      </c>
      <c r="BN13" s="16"/>
      <c r="BO13" s="578">
        <v>290589</v>
      </c>
      <c r="BP13" s="251">
        <v>573266.51527310605</v>
      </c>
      <c r="BQ13" s="16"/>
      <c r="BR13" s="578">
        <v>293161</v>
      </c>
      <c r="BS13" s="698"/>
      <c r="BT13" s="262"/>
      <c r="BU13" s="32"/>
      <c r="BV13" s="32"/>
      <c r="BW13" s="32"/>
      <c r="BX13" s="32"/>
      <c r="BY13" s="32"/>
      <c r="BZ13" s="32">
        <f t="shared" si="24"/>
        <v>0.15269504582267482</v>
      </c>
      <c r="CA13" s="32">
        <f t="shared" si="29"/>
        <v>6.477142981023544E-2</v>
      </c>
      <c r="CB13" s="32"/>
      <c r="CC13" s="33">
        <f t="shared" si="2"/>
        <v>0.13775352751975009</v>
      </c>
      <c r="CD13" s="194" t="s">
        <v>107</v>
      </c>
      <c r="CE13" s="34"/>
      <c r="CF13" s="34"/>
      <c r="CG13" s="34"/>
      <c r="CH13" s="34"/>
      <c r="CI13" s="34"/>
      <c r="CJ13" s="34"/>
      <c r="CK13" s="34">
        <f t="shared" si="30"/>
        <v>-8.7923616012439378</v>
      </c>
      <c r="CL13" s="34">
        <f t="shared" ref="CL13:CL19" si="36">(CB13-CA13)*100</f>
        <v>-6.4771429810235439</v>
      </c>
      <c r="CM13" s="561">
        <f t="shared" si="4"/>
        <v>13.775352751975008</v>
      </c>
      <c r="CN13" s="262"/>
      <c r="CO13" s="32"/>
      <c r="CP13" s="32"/>
      <c r="CQ13" s="32"/>
      <c r="CR13" s="32">
        <f t="shared" si="28"/>
        <v>0.12055837563451777</v>
      </c>
      <c r="CS13" s="32">
        <f t="shared" si="32"/>
        <v>6.965174129353234E-2</v>
      </c>
      <c r="CT13" s="32"/>
      <c r="CU13" s="33">
        <f t="shared" si="13"/>
        <v>6.7142857142857143E-2</v>
      </c>
      <c r="CV13" s="262">
        <f t="shared" si="33"/>
        <v>0.23051409618573798</v>
      </c>
      <c r="CW13" s="32"/>
      <c r="CX13" s="33">
        <f t="shared" si="15"/>
        <v>1.4285714285714286E-3</v>
      </c>
      <c r="CY13" s="262">
        <f t="shared" si="34"/>
        <v>0.35820895522388058</v>
      </c>
      <c r="CZ13" s="32"/>
      <c r="DA13" s="33">
        <f t="shared" si="17"/>
        <v>0.27142857142857141</v>
      </c>
      <c r="DB13" s="262">
        <f t="shared" si="35"/>
        <v>0.65837479270315091</v>
      </c>
      <c r="DC13" s="32"/>
      <c r="DD13" s="33">
        <f t="shared" si="19"/>
        <v>0.34</v>
      </c>
      <c r="DE13" s="704"/>
      <c r="DF13" s="268"/>
      <c r="DG13" s="31"/>
      <c r="DH13" s="33"/>
      <c r="DI13" s="31" t="s">
        <v>192</v>
      </c>
      <c r="DJ13" s="172"/>
      <c r="DK13" s="188" t="s">
        <v>192</v>
      </c>
      <c r="DL13" s="95"/>
      <c r="DM13" s="188" t="s">
        <v>192</v>
      </c>
      <c r="DN13" s="172"/>
      <c r="DO13" s="188"/>
      <c r="DP13" s="95"/>
      <c r="DQ13" s="188"/>
      <c r="DR13" s="172"/>
      <c r="DS13" s="188" t="s">
        <v>192</v>
      </c>
      <c r="DT13" s="294"/>
      <c r="DU13" s="95" t="s">
        <v>192</v>
      </c>
      <c r="DV13" s="172"/>
    </row>
    <row r="14" spans="1:126" x14ac:dyDescent="0.25">
      <c r="A14" s="9">
        <v>25</v>
      </c>
      <c r="B14" s="14" t="s">
        <v>211</v>
      </c>
      <c r="C14" s="3">
        <v>19</v>
      </c>
      <c r="D14" s="3">
        <v>19</v>
      </c>
      <c r="E14" s="3">
        <v>19</v>
      </c>
      <c r="F14" s="3">
        <v>24</v>
      </c>
      <c r="G14" s="3">
        <v>37</v>
      </c>
      <c r="H14" s="3">
        <v>19</v>
      </c>
      <c r="I14" s="3">
        <v>19</v>
      </c>
      <c r="J14" s="4">
        <v>13</v>
      </c>
      <c r="K14" s="194">
        <v>0</v>
      </c>
      <c r="L14" s="3">
        <v>0</v>
      </c>
      <c r="M14" s="4">
        <v>8</v>
      </c>
      <c r="N14" s="194">
        <v>57</v>
      </c>
      <c r="O14" s="3">
        <v>68</v>
      </c>
      <c r="P14" s="3">
        <v>73</v>
      </c>
      <c r="Q14" s="3">
        <v>670</v>
      </c>
      <c r="R14" s="3">
        <v>47</v>
      </c>
      <c r="S14" s="3">
        <v>186</v>
      </c>
      <c r="T14" s="3">
        <v>112</v>
      </c>
      <c r="U14" s="4">
        <v>67</v>
      </c>
      <c r="V14" s="194">
        <v>6</v>
      </c>
      <c r="W14" s="3">
        <v>4</v>
      </c>
      <c r="X14" s="3">
        <v>2</v>
      </c>
      <c r="Y14" s="3">
        <v>0</v>
      </c>
      <c r="Z14" s="3">
        <v>0</v>
      </c>
      <c r="AA14" s="3">
        <v>22</v>
      </c>
      <c r="AB14" s="3">
        <v>0</v>
      </c>
      <c r="AC14" s="3">
        <v>6</v>
      </c>
      <c r="AD14" s="3">
        <v>6</v>
      </c>
      <c r="AE14" s="4">
        <v>5</v>
      </c>
      <c r="AF14" s="194">
        <v>0</v>
      </c>
      <c r="AG14" s="3">
        <v>0</v>
      </c>
      <c r="AH14" s="4">
        <v>0</v>
      </c>
      <c r="AI14" s="194">
        <v>14</v>
      </c>
      <c r="AJ14" s="3">
        <v>21</v>
      </c>
      <c r="AK14" s="4">
        <v>4</v>
      </c>
      <c r="AL14" s="247" t="s">
        <v>263</v>
      </c>
      <c r="AM14" s="30" t="s">
        <v>264</v>
      </c>
      <c r="AN14" s="30" t="s">
        <v>293</v>
      </c>
      <c r="AO14" s="30" t="s">
        <v>293</v>
      </c>
      <c r="AP14" s="30" t="s">
        <v>293</v>
      </c>
      <c r="AQ14" s="30"/>
      <c r="AR14" s="30">
        <v>63.716199680138423</v>
      </c>
      <c r="AS14" s="30">
        <v>44.78</v>
      </c>
      <c r="AT14" s="30">
        <v>63.72</v>
      </c>
      <c r="AU14" s="584">
        <v>60.48</v>
      </c>
      <c r="AV14" s="251">
        <v>74595.264113465484</v>
      </c>
      <c r="AW14" s="16">
        <v>81753.106129162625</v>
      </c>
      <c r="AX14" s="16">
        <v>117857.88071781037</v>
      </c>
      <c r="AY14" s="16">
        <v>124644.70890888499</v>
      </c>
      <c r="AZ14" s="16">
        <v>157177.39227437522</v>
      </c>
      <c r="BA14" s="16">
        <v>1387143.499467846</v>
      </c>
      <c r="BB14" s="16">
        <v>530845.01511089865</v>
      </c>
      <c r="BC14" s="16">
        <v>138153</v>
      </c>
      <c r="BD14" s="16">
        <v>66200.72</v>
      </c>
      <c r="BE14" s="16">
        <v>180499</v>
      </c>
      <c r="BF14" s="16">
        <v>10600.394989214632</v>
      </c>
      <c r="BG14" s="16">
        <v>13581.311432490424</v>
      </c>
      <c r="BH14" s="16">
        <v>18881.508927097741</v>
      </c>
      <c r="BI14" s="16">
        <v>21826.853575107711</v>
      </c>
      <c r="BJ14" s="16">
        <v>24416.480270459473</v>
      </c>
      <c r="BK14" s="16">
        <v>129930.96225974809</v>
      </c>
      <c r="BL14" s="16">
        <v>27330.521738635525</v>
      </c>
      <c r="BM14" s="16">
        <v>11526</v>
      </c>
      <c r="BN14" s="16">
        <v>30481.72</v>
      </c>
      <c r="BO14" s="578">
        <v>9714</v>
      </c>
      <c r="BP14" s="251">
        <v>26999</v>
      </c>
      <c r="BQ14" s="16">
        <v>35635.17</v>
      </c>
      <c r="BR14" s="578">
        <v>19054</v>
      </c>
      <c r="BS14" s="698">
        <f t="shared" si="0"/>
        <v>-0.46530351896735722</v>
      </c>
      <c r="BT14" s="262">
        <f t="shared" ref="BT14:BY14" si="37">BF14/AV14</f>
        <v>0.14210546896235351</v>
      </c>
      <c r="BU14" s="32">
        <f t="shared" si="37"/>
        <v>0.16612593790666697</v>
      </c>
      <c r="BV14" s="32">
        <f t="shared" si="37"/>
        <v>0.16020573942192409</v>
      </c>
      <c r="BW14" s="32">
        <f t="shared" si="37"/>
        <v>0.17511255604971643</v>
      </c>
      <c r="BX14" s="32">
        <f t="shared" si="37"/>
        <v>0.15534346204088356</v>
      </c>
      <c r="BY14" s="32">
        <f t="shared" si="37"/>
        <v>9.3668003569633493E-2</v>
      </c>
      <c r="BZ14" s="32">
        <f t="shared" si="24"/>
        <v>5.1484936206711698E-2</v>
      </c>
      <c r="CA14" s="32">
        <f t="shared" si="29"/>
        <v>8.3429241493127179E-2</v>
      </c>
      <c r="CB14" s="32">
        <f t="shared" ref="CB14:CB24" si="38">BN14/BD14</f>
        <v>0.46044393474874595</v>
      </c>
      <c r="CC14" s="33">
        <f t="shared" si="2"/>
        <v>5.3817472672978796E-2</v>
      </c>
      <c r="CD14" s="194" t="s">
        <v>107</v>
      </c>
      <c r="CE14" s="34">
        <f t="shared" ref="CE14:CJ14" si="39">(BU14-BT14)*100</f>
        <v>2.4020468944313449</v>
      </c>
      <c r="CF14" s="34">
        <f t="shared" si="39"/>
        <v>-0.59201984847428724</v>
      </c>
      <c r="CG14" s="34">
        <f t="shared" si="39"/>
        <v>1.4906816627792336</v>
      </c>
      <c r="CH14" s="34">
        <f t="shared" si="39"/>
        <v>-1.9769094008832866</v>
      </c>
      <c r="CI14" s="34">
        <f t="shared" si="39"/>
        <v>-6.1675458471250071</v>
      </c>
      <c r="CJ14" s="34">
        <f t="shared" si="39"/>
        <v>-4.2183067362921793</v>
      </c>
      <c r="CK14" s="34">
        <f t="shared" si="30"/>
        <v>3.194430528641548</v>
      </c>
      <c r="CL14" s="34">
        <f t="shared" si="36"/>
        <v>37.701469325561874</v>
      </c>
      <c r="CM14" s="561">
        <f t="shared" si="4"/>
        <v>-40.662646207576714</v>
      </c>
      <c r="CN14" s="262">
        <f>X14/N14</f>
        <v>3.5087719298245612E-2</v>
      </c>
      <c r="CO14" s="32">
        <f>Y14/O14</f>
        <v>0</v>
      </c>
      <c r="CP14" s="32">
        <f>Z14/P14</f>
        <v>0</v>
      </c>
      <c r="CQ14" s="32">
        <f>AA14/Q14</f>
        <v>3.2835820895522387E-2</v>
      </c>
      <c r="CR14" s="32">
        <f t="shared" si="28"/>
        <v>0</v>
      </c>
      <c r="CS14" s="32">
        <f t="shared" si="32"/>
        <v>3.2258064516129031E-2</v>
      </c>
      <c r="CT14" s="32">
        <f t="shared" ref="CT14:CT24" si="40">AD14/T14</f>
        <v>5.3571428571428568E-2</v>
      </c>
      <c r="CU14" s="33">
        <f t="shared" si="13"/>
        <v>7.4626865671641784E-2</v>
      </c>
      <c r="CV14" s="262">
        <f t="shared" si="33"/>
        <v>0</v>
      </c>
      <c r="CW14" s="32">
        <f t="shared" ref="CW14:CW24" si="41">AG14/T14</f>
        <v>0</v>
      </c>
      <c r="CX14" s="33">
        <f t="shared" si="15"/>
        <v>0</v>
      </c>
      <c r="CY14" s="262">
        <f t="shared" si="34"/>
        <v>7.5268817204301078E-2</v>
      </c>
      <c r="CZ14" s="32">
        <f t="shared" ref="CZ14:CZ24" si="42">AJ14/T14</f>
        <v>0.1875</v>
      </c>
      <c r="DA14" s="33">
        <f t="shared" si="17"/>
        <v>5.9701492537313432E-2</v>
      </c>
      <c r="DB14" s="262">
        <f t="shared" si="35"/>
        <v>0.10752688172043011</v>
      </c>
      <c r="DC14" s="32">
        <f t="shared" ref="DC14:DC24" si="43">(AD14+AG14+AJ14)/T14</f>
        <v>0.24107142857142858</v>
      </c>
      <c r="DD14" s="33">
        <f t="shared" si="19"/>
        <v>0.13432835820895522</v>
      </c>
      <c r="DE14" s="704">
        <f t="shared" si="20"/>
        <v>-5.0847457627118675E-2</v>
      </c>
      <c r="DF14" s="268">
        <f t="shared" si="6"/>
        <v>-0.4017857142857143</v>
      </c>
      <c r="DG14" s="31"/>
      <c r="DH14" s="33"/>
      <c r="DI14" s="262" t="s">
        <v>192</v>
      </c>
      <c r="DJ14" s="172"/>
      <c r="DK14" s="188"/>
      <c r="DL14" s="95" t="s">
        <v>192</v>
      </c>
      <c r="DM14" s="188"/>
      <c r="DN14" s="172" t="s">
        <v>192</v>
      </c>
      <c r="DO14" s="188"/>
      <c r="DP14" s="95" t="s">
        <v>192</v>
      </c>
      <c r="DQ14" s="188"/>
      <c r="DR14" s="172" t="s">
        <v>192</v>
      </c>
      <c r="DS14" s="188"/>
      <c r="DT14" s="294" t="s">
        <v>192</v>
      </c>
      <c r="DU14" s="95"/>
      <c r="DV14" s="172" t="s">
        <v>192</v>
      </c>
    </row>
    <row r="15" spans="1:126" s="19" customFormat="1" x14ac:dyDescent="0.25">
      <c r="A15" s="9">
        <v>25</v>
      </c>
      <c r="B15" s="14" t="s">
        <v>134</v>
      </c>
      <c r="C15" s="3">
        <v>0</v>
      </c>
      <c r="D15" s="3">
        <v>0</v>
      </c>
      <c r="E15" s="3">
        <v>0</v>
      </c>
      <c r="F15" s="3"/>
      <c r="G15" s="3">
        <v>32</v>
      </c>
      <c r="H15" s="3">
        <v>37</v>
      </c>
      <c r="I15" s="3">
        <v>37</v>
      </c>
      <c r="J15" s="4">
        <v>37</v>
      </c>
      <c r="K15" s="194">
        <v>4</v>
      </c>
      <c r="L15" s="3">
        <v>4</v>
      </c>
      <c r="M15" s="4">
        <v>4</v>
      </c>
      <c r="N15" s="194">
        <v>228</v>
      </c>
      <c r="O15" s="3">
        <v>268</v>
      </c>
      <c r="P15" s="3">
        <v>367</v>
      </c>
      <c r="Q15" s="3"/>
      <c r="R15" s="3">
        <v>374</v>
      </c>
      <c r="S15" s="3">
        <v>544</v>
      </c>
      <c r="T15" s="3">
        <v>360</v>
      </c>
      <c r="U15" s="4">
        <v>375</v>
      </c>
      <c r="V15" s="194">
        <v>3</v>
      </c>
      <c r="W15" s="3">
        <v>4</v>
      </c>
      <c r="X15" s="3">
        <v>11</v>
      </c>
      <c r="Y15" s="3">
        <v>0</v>
      </c>
      <c r="Z15" s="3">
        <v>53</v>
      </c>
      <c r="AA15" s="3"/>
      <c r="AB15" s="3">
        <v>8</v>
      </c>
      <c r="AC15" s="3">
        <v>33</v>
      </c>
      <c r="AD15" s="3">
        <v>5</v>
      </c>
      <c r="AE15" s="4">
        <v>7</v>
      </c>
      <c r="AF15" s="194">
        <v>115</v>
      </c>
      <c r="AG15" s="3">
        <v>0</v>
      </c>
      <c r="AH15" s="4">
        <v>0</v>
      </c>
      <c r="AI15" s="194">
        <v>75</v>
      </c>
      <c r="AJ15" s="3">
        <v>41</v>
      </c>
      <c r="AK15" s="4">
        <v>40</v>
      </c>
      <c r="AL15" s="247">
        <v>32.313418819471721</v>
      </c>
      <c r="AM15" s="30">
        <v>34.148923455188076</v>
      </c>
      <c r="AN15" s="30">
        <v>50.839209793911245</v>
      </c>
      <c r="AO15" s="30">
        <v>50.839209793911245</v>
      </c>
      <c r="AP15" s="30">
        <v>50.839209793911245</v>
      </c>
      <c r="AQ15" s="30"/>
      <c r="AR15" s="30">
        <v>58.138542182457698</v>
      </c>
      <c r="AS15" s="30">
        <v>59.774844764685461</v>
      </c>
      <c r="AT15" s="30">
        <v>58.12</v>
      </c>
      <c r="AU15" s="584">
        <v>57.4</v>
      </c>
      <c r="AV15" s="251">
        <v>445687.560116334</v>
      </c>
      <c r="AW15" s="16">
        <v>454600.42913813808</v>
      </c>
      <c r="AX15" s="16">
        <v>604889.84126442077</v>
      </c>
      <c r="AY15" s="16">
        <v>852093.89815652731</v>
      </c>
      <c r="AZ15" s="16">
        <v>822983.36378279014</v>
      </c>
      <c r="BA15" s="16"/>
      <c r="BB15" s="16">
        <v>1201241.0287932339</v>
      </c>
      <c r="BC15" s="16">
        <v>928349.86710377294</v>
      </c>
      <c r="BD15" s="16">
        <v>700664</v>
      </c>
      <c r="BE15" s="16">
        <v>683242</v>
      </c>
      <c r="BF15" s="16">
        <v>58830.057882425259</v>
      </c>
      <c r="BG15" s="16">
        <v>43642.324175730362</v>
      </c>
      <c r="BH15" s="16">
        <v>54379.314858765749</v>
      </c>
      <c r="BI15" s="16">
        <v>105659.61491397317</v>
      </c>
      <c r="BJ15" s="16">
        <v>96288.581169145313</v>
      </c>
      <c r="BK15" s="16"/>
      <c r="BL15" s="16">
        <v>55668.436719199097</v>
      </c>
      <c r="BM15" s="16">
        <v>69626.809181507226</v>
      </c>
      <c r="BN15" s="16">
        <v>63060</v>
      </c>
      <c r="BO15" s="578">
        <v>58767</v>
      </c>
      <c r="BP15" s="251">
        <v>316415.3875049089</v>
      </c>
      <c r="BQ15" s="16">
        <v>375392</v>
      </c>
      <c r="BR15" s="578">
        <v>398743</v>
      </c>
      <c r="BS15" s="698">
        <f t="shared" si="0"/>
        <v>6.2204309095558775E-2</v>
      </c>
      <c r="BT15" s="262">
        <f t="shared" ref="BT15:BX19" si="44">BF15/AV15</f>
        <v>0.13199842927424169</v>
      </c>
      <c r="BU15" s="32">
        <f t="shared" si="44"/>
        <v>9.6001502370929123E-2</v>
      </c>
      <c r="BV15" s="32">
        <f t="shared" si="44"/>
        <v>8.9899534012829366E-2</v>
      </c>
      <c r="BW15" s="32">
        <f t="shared" si="44"/>
        <v>0.12399996660293393</v>
      </c>
      <c r="BX15" s="32">
        <f t="shared" si="44"/>
        <v>0.11699942599879667</v>
      </c>
      <c r="BY15" s="32"/>
      <c r="BZ15" s="32">
        <f t="shared" si="24"/>
        <v>4.6342437017093542E-2</v>
      </c>
      <c r="CA15" s="32">
        <f t="shared" si="29"/>
        <v>7.5000613075678069E-2</v>
      </c>
      <c r="CB15" s="32">
        <f t="shared" si="38"/>
        <v>9.0000342532226579E-2</v>
      </c>
      <c r="CC15" s="33">
        <f t="shared" si="2"/>
        <v>8.6011984040793743E-2</v>
      </c>
      <c r="CD15" s="194"/>
      <c r="CE15" s="34">
        <f t="shared" ref="CE15:CH19" si="45">(BU15-BT15)*100</f>
        <v>-3.5996926903312563</v>
      </c>
      <c r="CF15" s="34">
        <f t="shared" si="45"/>
        <v>-0.61019683580997575</v>
      </c>
      <c r="CG15" s="34">
        <f t="shared" si="45"/>
        <v>3.4100432590104561</v>
      </c>
      <c r="CH15" s="34">
        <f t="shared" si="45"/>
        <v>-0.70005406041372531</v>
      </c>
      <c r="CI15" s="34"/>
      <c r="CJ15" s="34"/>
      <c r="CK15" s="34">
        <f t="shared" si="30"/>
        <v>2.8658176058584526</v>
      </c>
      <c r="CL15" s="34">
        <f t="shared" si="36"/>
        <v>1.499972945654851</v>
      </c>
      <c r="CM15" s="561">
        <f t="shared" si="4"/>
        <v>-0.39883584914328363</v>
      </c>
      <c r="CN15" s="262">
        <f>X15/N15</f>
        <v>4.8245614035087717E-2</v>
      </c>
      <c r="CO15" s="32">
        <f>Y15/O15</f>
        <v>0</v>
      </c>
      <c r="CP15" s="32">
        <f>Z15/P15</f>
        <v>0.1444141689373297</v>
      </c>
      <c r="CQ15" s="32"/>
      <c r="CR15" s="32">
        <f t="shared" si="28"/>
        <v>2.1390374331550801E-2</v>
      </c>
      <c r="CS15" s="32">
        <f t="shared" si="32"/>
        <v>6.0661764705882353E-2</v>
      </c>
      <c r="CT15" s="32">
        <f t="shared" si="40"/>
        <v>1.3888888888888888E-2</v>
      </c>
      <c r="CU15" s="33">
        <f t="shared" si="13"/>
        <v>1.8666666666666668E-2</v>
      </c>
      <c r="CV15" s="262">
        <f t="shared" si="33"/>
        <v>0.21139705882352941</v>
      </c>
      <c r="CW15" s="32">
        <f t="shared" si="41"/>
        <v>0</v>
      </c>
      <c r="CX15" s="33">
        <f t="shared" si="15"/>
        <v>0</v>
      </c>
      <c r="CY15" s="262">
        <f t="shared" si="34"/>
        <v>0.13786764705882354</v>
      </c>
      <c r="CZ15" s="32">
        <f t="shared" si="42"/>
        <v>0.11388888888888889</v>
      </c>
      <c r="DA15" s="33">
        <f t="shared" si="17"/>
        <v>0.10666666666666667</v>
      </c>
      <c r="DB15" s="262">
        <f t="shared" si="35"/>
        <v>0.40992647058823528</v>
      </c>
      <c r="DC15" s="32">
        <f t="shared" si="43"/>
        <v>0.12777777777777777</v>
      </c>
      <c r="DD15" s="33">
        <f t="shared" si="19"/>
        <v>0.12533333333333332</v>
      </c>
      <c r="DE15" s="704">
        <f t="shared" si="20"/>
        <v>-1.2388162422573967E-2</v>
      </c>
      <c r="DF15" s="548">
        <f t="shared" si="6"/>
        <v>4.1666666666666664E-2</v>
      </c>
      <c r="DG15" s="262"/>
      <c r="DH15" s="33"/>
      <c r="DI15" s="262" t="s">
        <v>192</v>
      </c>
      <c r="DJ15" s="176"/>
      <c r="DK15" s="194" t="s">
        <v>192</v>
      </c>
      <c r="DL15" s="3"/>
      <c r="DM15" s="194"/>
      <c r="DN15" s="4" t="s">
        <v>192</v>
      </c>
      <c r="DO15" s="194"/>
      <c r="DP15" s="3" t="s">
        <v>192</v>
      </c>
      <c r="DQ15" s="194"/>
      <c r="DR15" s="4" t="s">
        <v>192</v>
      </c>
      <c r="DS15" s="194" t="s">
        <v>192</v>
      </c>
      <c r="DT15" s="75"/>
      <c r="DU15" s="3" t="s">
        <v>192</v>
      </c>
      <c r="DV15" s="4"/>
    </row>
    <row r="16" spans="1:126" x14ac:dyDescent="0.25">
      <c r="A16" s="9">
        <v>26</v>
      </c>
      <c r="B16" s="14" t="s">
        <v>224</v>
      </c>
      <c r="C16" s="3">
        <v>107</v>
      </c>
      <c r="D16" s="3">
        <v>107</v>
      </c>
      <c r="E16" s="3">
        <v>107</v>
      </c>
      <c r="F16" s="3">
        <v>107</v>
      </c>
      <c r="G16" s="3">
        <v>108</v>
      </c>
      <c r="H16" s="3">
        <v>109</v>
      </c>
      <c r="I16" s="3">
        <v>89</v>
      </c>
      <c r="J16" s="4">
        <v>86</v>
      </c>
      <c r="K16" s="194">
        <v>48</v>
      </c>
      <c r="L16" s="3">
        <v>30</v>
      </c>
      <c r="M16" s="4">
        <v>33</v>
      </c>
      <c r="N16" s="194">
        <v>0</v>
      </c>
      <c r="O16" s="3">
        <v>0</v>
      </c>
      <c r="P16" s="3">
        <v>0</v>
      </c>
      <c r="Q16" s="3">
        <v>20</v>
      </c>
      <c r="R16" s="3">
        <v>1149</v>
      </c>
      <c r="S16" s="3">
        <v>1586</v>
      </c>
      <c r="T16" s="3">
        <v>2147</v>
      </c>
      <c r="U16" s="4">
        <v>2101</v>
      </c>
      <c r="V16" s="194">
        <v>0</v>
      </c>
      <c r="W16" s="3">
        <v>0</v>
      </c>
      <c r="X16" s="3">
        <v>0</v>
      </c>
      <c r="Y16" s="3">
        <v>0</v>
      </c>
      <c r="Z16" s="3">
        <v>0</v>
      </c>
      <c r="AA16" s="3">
        <v>2</v>
      </c>
      <c r="AB16" s="3">
        <v>6</v>
      </c>
      <c r="AC16" s="3">
        <v>199</v>
      </c>
      <c r="AD16" s="3">
        <v>485</v>
      </c>
      <c r="AE16" s="4">
        <v>239</v>
      </c>
      <c r="AF16" s="194">
        <v>99</v>
      </c>
      <c r="AG16" s="3">
        <v>99</v>
      </c>
      <c r="AH16" s="4">
        <v>99</v>
      </c>
      <c r="AI16" s="194">
        <v>512</v>
      </c>
      <c r="AJ16" s="3">
        <v>479</v>
      </c>
      <c r="AK16" s="4">
        <v>1582</v>
      </c>
      <c r="AL16" s="247">
        <v>37.407299901537272</v>
      </c>
      <c r="AM16" s="30">
        <v>39.128974792403007</v>
      </c>
      <c r="AN16" s="30">
        <v>49.302508238427784</v>
      </c>
      <c r="AO16" s="30">
        <v>53.96952777730349</v>
      </c>
      <c r="AP16" s="30">
        <v>54.72364983693889</v>
      </c>
      <c r="AQ16" s="30">
        <v>52.361682631288382</v>
      </c>
      <c r="AR16" s="30">
        <v>55.876176003551492</v>
      </c>
      <c r="AS16" s="30">
        <v>57.654765766842537</v>
      </c>
      <c r="AT16" s="30">
        <v>55.11</v>
      </c>
      <c r="AU16" s="584">
        <v>52.76</v>
      </c>
      <c r="AV16" s="251">
        <v>1236442.8773882904</v>
      </c>
      <c r="AW16" s="16">
        <v>1206670.7076226089</v>
      </c>
      <c r="AX16" s="16">
        <v>1583560.9928230345</v>
      </c>
      <c r="AY16" s="16">
        <v>2025004.1263282509</v>
      </c>
      <c r="AZ16" s="16">
        <v>1667820.6157050899</v>
      </c>
      <c r="BA16" s="16">
        <v>1992040.45509132</v>
      </c>
      <c r="BB16" s="16">
        <v>1963888.9363179493</v>
      </c>
      <c r="BC16" s="16">
        <v>2176784.7081120769</v>
      </c>
      <c r="BD16" s="16">
        <v>1766997</v>
      </c>
      <c r="BE16" s="16">
        <v>1746951</v>
      </c>
      <c r="BF16" s="16">
        <v>35039.641208644229</v>
      </c>
      <c r="BG16" s="16">
        <v>21809.779113380118</v>
      </c>
      <c r="BH16" s="16">
        <v>42095.662517572469</v>
      </c>
      <c r="BI16" s="16">
        <v>113336.00833233733</v>
      </c>
      <c r="BJ16" s="16">
        <v>135677.94150289413</v>
      </c>
      <c r="BK16" s="16">
        <v>123261.962083312</v>
      </c>
      <c r="BL16" s="16">
        <v>198009.68691128679</v>
      </c>
      <c r="BM16" s="16">
        <v>76466.553975219271</v>
      </c>
      <c r="BN16" s="16">
        <v>15374</v>
      </c>
      <c r="BO16" s="578">
        <v>50481</v>
      </c>
      <c r="BP16" s="251">
        <v>886958.52613246371</v>
      </c>
      <c r="BQ16" s="16">
        <v>562083</v>
      </c>
      <c r="BR16" s="578">
        <v>569483</v>
      </c>
      <c r="BS16" s="698">
        <f t="shared" si="0"/>
        <v>1.3165315442737104E-2</v>
      </c>
      <c r="BT16" s="262">
        <f t="shared" si="44"/>
        <v>2.8339069963877063E-2</v>
      </c>
      <c r="BU16" s="32">
        <f t="shared" si="44"/>
        <v>1.8074342051734974E-2</v>
      </c>
      <c r="BV16" s="32">
        <f t="shared" si="44"/>
        <v>2.6582911999194922E-2</v>
      </c>
      <c r="BW16" s="32">
        <f t="shared" si="44"/>
        <v>5.5968285130282097E-2</v>
      </c>
      <c r="BX16" s="32">
        <f t="shared" si="44"/>
        <v>8.135044034429012E-2</v>
      </c>
      <c r="BY16" s="32">
        <f>BK16/BA16</f>
        <v>6.1877238370473438E-2</v>
      </c>
      <c r="BZ16" s="32">
        <f t="shared" si="24"/>
        <v>0.1008252978310121</v>
      </c>
      <c r="CA16" s="32">
        <f t="shared" si="29"/>
        <v>3.5128211664780869E-2</v>
      </c>
      <c r="CB16" s="32">
        <f t="shared" si="38"/>
        <v>8.7006372959320243E-3</v>
      </c>
      <c r="CC16" s="33">
        <f t="shared" si="2"/>
        <v>2.8896631903241706E-2</v>
      </c>
      <c r="CD16" s="194" t="s">
        <v>107</v>
      </c>
      <c r="CE16" s="34">
        <f t="shared" si="45"/>
        <v>-1.0264727912142089</v>
      </c>
      <c r="CF16" s="34">
        <f t="shared" si="45"/>
        <v>0.85085699474599474</v>
      </c>
      <c r="CG16" s="34">
        <f t="shared" si="45"/>
        <v>2.9385373131087174</v>
      </c>
      <c r="CH16" s="34">
        <f t="shared" si="45"/>
        <v>2.5382155214008022</v>
      </c>
      <c r="CI16" s="34">
        <f t="shared" ref="CI16:CJ19" si="46">(BY16-BX16)*100</f>
        <v>-1.9473201973816683</v>
      </c>
      <c r="CJ16" s="34">
        <f t="shared" si="46"/>
        <v>3.8948059460538662</v>
      </c>
      <c r="CK16" s="34">
        <f t="shared" si="30"/>
        <v>-6.5697086166231236</v>
      </c>
      <c r="CL16" s="34">
        <f t="shared" si="36"/>
        <v>-2.6427574368848843</v>
      </c>
      <c r="CM16" s="561">
        <f t="shared" si="4"/>
        <v>2.0195994607309684</v>
      </c>
      <c r="CN16" s="262"/>
      <c r="CO16" s="32"/>
      <c r="CP16" s="32"/>
      <c r="CQ16" s="32">
        <f>AA16/Q16</f>
        <v>0.1</v>
      </c>
      <c r="CR16" s="32">
        <f t="shared" si="28"/>
        <v>5.2219321148825066E-3</v>
      </c>
      <c r="CS16" s="32">
        <f t="shared" si="32"/>
        <v>0.12547288776796975</v>
      </c>
      <c r="CT16" s="32">
        <f t="shared" si="40"/>
        <v>0.22589659990684677</v>
      </c>
      <c r="CU16" s="33">
        <f t="shared" si="13"/>
        <v>0.11375535459305093</v>
      </c>
      <c r="CV16" s="262">
        <f t="shared" si="33"/>
        <v>6.2421185372005042E-2</v>
      </c>
      <c r="CW16" s="32">
        <f t="shared" si="41"/>
        <v>4.6110852352119237E-2</v>
      </c>
      <c r="CX16" s="33">
        <f t="shared" si="15"/>
        <v>4.712041884816754E-2</v>
      </c>
      <c r="CY16" s="262">
        <f t="shared" si="34"/>
        <v>0.32282471626733922</v>
      </c>
      <c r="CZ16" s="32">
        <f t="shared" si="42"/>
        <v>0.2231020027945971</v>
      </c>
      <c r="DA16" s="33">
        <f t="shared" si="17"/>
        <v>0.75297477391718226</v>
      </c>
      <c r="DB16" s="262">
        <f t="shared" si="35"/>
        <v>0.51071878940731397</v>
      </c>
      <c r="DC16" s="32">
        <f t="shared" si="43"/>
        <v>0.49510945505356313</v>
      </c>
      <c r="DD16" s="33">
        <f t="shared" si="19"/>
        <v>0.91385054735840077</v>
      </c>
      <c r="DE16" s="704">
        <f t="shared" si="20"/>
        <v>-4.2641988749773208E-2</v>
      </c>
      <c r="DF16" s="548">
        <f t="shared" si="6"/>
        <v>-2.1425244527247322E-2</v>
      </c>
      <c r="DG16" s="262" t="s">
        <v>192</v>
      </c>
      <c r="DH16" s="33"/>
      <c r="DI16" s="262" t="s">
        <v>192</v>
      </c>
      <c r="DJ16" s="172"/>
      <c r="DK16" s="188" t="s">
        <v>192</v>
      </c>
      <c r="DL16" s="95"/>
      <c r="DM16" s="188" t="s">
        <v>192</v>
      </c>
      <c r="DN16" s="172"/>
      <c r="DO16" s="188" t="s">
        <v>192</v>
      </c>
      <c r="DP16" s="95"/>
      <c r="DQ16" s="188" t="s">
        <v>192</v>
      </c>
      <c r="DR16" s="172"/>
      <c r="DS16" s="188" t="s">
        <v>192</v>
      </c>
      <c r="DT16" s="294"/>
      <c r="DU16" s="95" t="s">
        <v>192</v>
      </c>
      <c r="DV16" s="172"/>
    </row>
    <row r="17" spans="1:126" x14ac:dyDescent="0.25">
      <c r="A17" s="9">
        <v>32</v>
      </c>
      <c r="B17" s="14" t="s">
        <v>210</v>
      </c>
      <c r="C17" s="3">
        <v>22</v>
      </c>
      <c r="D17" s="3">
        <v>22</v>
      </c>
      <c r="E17" s="3">
        <v>22</v>
      </c>
      <c r="F17" s="3">
        <v>23</v>
      </c>
      <c r="G17" s="3">
        <v>73</v>
      </c>
      <c r="H17" s="3">
        <v>73</v>
      </c>
      <c r="I17" s="3">
        <v>73</v>
      </c>
      <c r="J17" s="4">
        <v>74</v>
      </c>
      <c r="K17" s="194">
        <v>1</v>
      </c>
      <c r="L17" s="3">
        <v>2</v>
      </c>
      <c r="M17" s="4">
        <v>1</v>
      </c>
      <c r="N17" s="194">
        <v>21</v>
      </c>
      <c r="O17" s="3">
        <v>13</v>
      </c>
      <c r="P17" s="3">
        <v>11</v>
      </c>
      <c r="Q17" s="3">
        <v>112</v>
      </c>
      <c r="R17" s="3">
        <v>240</v>
      </c>
      <c r="S17" s="3">
        <v>281</v>
      </c>
      <c r="T17" s="3">
        <v>368</v>
      </c>
      <c r="U17" s="4">
        <v>460</v>
      </c>
      <c r="V17" s="194">
        <v>0</v>
      </c>
      <c r="W17" s="3">
        <v>0</v>
      </c>
      <c r="X17" s="3">
        <v>3</v>
      </c>
      <c r="Y17" s="3">
        <v>6</v>
      </c>
      <c r="Z17" s="3">
        <v>7</v>
      </c>
      <c r="AA17" s="3">
        <v>33</v>
      </c>
      <c r="AB17" s="3">
        <v>75</v>
      </c>
      <c r="AC17" s="3">
        <v>63</v>
      </c>
      <c r="AD17" s="3">
        <v>128</v>
      </c>
      <c r="AE17" s="4">
        <v>88</v>
      </c>
      <c r="AF17" s="194">
        <v>87</v>
      </c>
      <c r="AG17" s="3">
        <v>56</v>
      </c>
      <c r="AH17" s="4">
        <v>82</v>
      </c>
      <c r="AI17" s="194">
        <v>29</v>
      </c>
      <c r="AJ17" s="3">
        <v>30</v>
      </c>
      <c r="AK17" s="4">
        <v>64</v>
      </c>
      <c r="AL17" s="247">
        <v>38.887086584595416</v>
      </c>
      <c r="AM17" s="30">
        <v>59.518727838771547</v>
      </c>
      <c r="AN17" s="30">
        <v>64.911412001069991</v>
      </c>
      <c r="AO17" s="30">
        <v>54.481761629131306</v>
      </c>
      <c r="AP17" s="30">
        <v>66.320055093596508</v>
      </c>
      <c r="AQ17" s="30">
        <v>63.958087887946007</v>
      </c>
      <c r="AR17" s="30">
        <v>63.317795573161227</v>
      </c>
      <c r="AS17" s="30">
        <v>73.420185428654364</v>
      </c>
      <c r="AT17" s="30">
        <v>72.33</v>
      </c>
      <c r="AU17" s="584">
        <v>63.94</v>
      </c>
      <c r="AV17" s="251">
        <v>239592.41836984424</v>
      </c>
      <c r="AW17" s="16">
        <v>233715.23212730719</v>
      </c>
      <c r="AX17" s="16">
        <v>464551.95189554978</v>
      </c>
      <c r="AY17" s="16">
        <v>511853.94505438214</v>
      </c>
      <c r="AZ17" s="16">
        <v>435234.66001900955</v>
      </c>
      <c r="BA17" s="16">
        <v>342586.08374454331</v>
      </c>
      <c r="BB17" s="16">
        <v>659663.29161473189</v>
      </c>
      <c r="BC17" s="16">
        <v>695948.81360948423</v>
      </c>
      <c r="BD17" s="16">
        <v>615077.81999999995</v>
      </c>
      <c r="BE17" s="16">
        <v>725311.55</v>
      </c>
      <c r="BF17" s="16">
        <v>0</v>
      </c>
      <c r="BG17" s="16">
        <v>7655.0645699227671</v>
      </c>
      <c r="BH17" s="16">
        <v>15754.648522205338</v>
      </c>
      <c r="BI17" s="16">
        <v>24998.37792613588</v>
      </c>
      <c r="BJ17" s="16">
        <v>78701.131467663814</v>
      </c>
      <c r="BK17" s="16">
        <v>21830.012350527315</v>
      </c>
      <c r="BL17" s="16">
        <v>43901.286845265538</v>
      </c>
      <c r="BM17" s="16">
        <v>43832.035674242041</v>
      </c>
      <c r="BN17" s="16">
        <v>22215.96</v>
      </c>
      <c r="BO17" s="578">
        <v>4647.55</v>
      </c>
      <c r="BP17" s="251">
        <v>279587.83672261401</v>
      </c>
      <c r="BQ17" s="16">
        <v>295586.68</v>
      </c>
      <c r="BR17" s="578">
        <v>290663.26</v>
      </c>
      <c r="BS17" s="698">
        <f t="shared" si="0"/>
        <v>-1.6656433909674088E-2</v>
      </c>
      <c r="BT17" s="262">
        <f t="shared" si="44"/>
        <v>0</v>
      </c>
      <c r="BU17" s="32">
        <f t="shared" si="44"/>
        <v>3.2753811124098968E-2</v>
      </c>
      <c r="BV17" s="32">
        <f t="shared" si="44"/>
        <v>3.3913641860550452E-2</v>
      </c>
      <c r="BW17" s="32">
        <f t="shared" si="44"/>
        <v>4.8838888842558235E-2</v>
      </c>
      <c r="BX17" s="32">
        <f t="shared" si="44"/>
        <v>0.18082459578064491</v>
      </c>
      <c r="BY17" s="32">
        <f t="shared" ref="BY17:BY18" si="47">BK17/BA17</f>
        <v>6.3721246677390819E-2</v>
      </c>
      <c r="BZ17" s="32">
        <f t="shared" si="24"/>
        <v>6.6551053246882097E-2</v>
      </c>
      <c r="CA17" s="32">
        <f t="shared" si="29"/>
        <v>6.2981694654971263E-2</v>
      </c>
      <c r="CB17" s="32">
        <f t="shared" si="38"/>
        <v>3.6118941827556067E-2</v>
      </c>
      <c r="CC17" s="33">
        <f t="shared" si="2"/>
        <v>6.4076602668191344E-3</v>
      </c>
      <c r="CD17" s="194" t="s">
        <v>107</v>
      </c>
      <c r="CE17" s="34">
        <f t="shared" si="45"/>
        <v>3.2753811124098968</v>
      </c>
      <c r="CF17" s="34">
        <f t="shared" si="45"/>
        <v>0.11598307364514837</v>
      </c>
      <c r="CG17" s="34">
        <f t="shared" si="45"/>
        <v>1.4925246982007785</v>
      </c>
      <c r="CH17" s="34">
        <f t="shared" si="45"/>
        <v>13.198570693808668</v>
      </c>
      <c r="CI17" s="34">
        <f t="shared" si="46"/>
        <v>-11.710334910325409</v>
      </c>
      <c r="CJ17" s="34">
        <f t="shared" si="46"/>
        <v>0.28298065694912777</v>
      </c>
      <c r="CK17" s="34">
        <f t="shared" si="30"/>
        <v>-0.35693585919108345</v>
      </c>
      <c r="CL17" s="34">
        <f t="shared" si="36"/>
        <v>-2.6862752827415197</v>
      </c>
      <c r="CM17" s="561">
        <f t="shared" si="4"/>
        <v>-2.9711281560736933</v>
      </c>
      <c r="CN17" s="262">
        <f t="shared" ref="CN17:CP19" si="48">X17/N17</f>
        <v>0.14285714285714285</v>
      </c>
      <c r="CO17" s="32">
        <f t="shared" si="48"/>
        <v>0.46153846153846156</v>
      </c>
      <c r="CP17" s="32">
        <f t="shared" si="48"/>
        <v>0.63636363636363635</v>
      </c>
      <c r="CQ17" s="32">
        <f>AA17/Q17</f>
        <v>0.29464285714285715</v>
      </c>
      <c r="CR17" s="32">
        <f t="shared" si="28"/>
        <v>0.3125</v>
      </c>
      <c r="CS17" s="32">
        <f t="shared" si="32"/>
        <v>0.22419928825622776</v>
      </c>
      <c r="CT17" s="32">
        <f t="shared" si="40"/>
        <v>0.34782608695652173</v>
      </c>
      <c r="CU17" s="33">
        <f t="shared" si="13"/>
        <v>0.19130434782608696</v>
      </c>
      <c r="CV17" s="262">
        <f t="shared" si="33"/>
        <v>0.30960854092526691</v>
      </c>
      <c r="CW17" s="32">
        <f t="shared" si="41"/>
        <v>0.15217391304347827</v>
      </c>
      <c r="CX17" s="33">
        <f t="shared" si="15"/>
        <v>0.17826086956521739</v>
      </c>
      <c r="CY17" s="262">
        <f t="shared" si="34"/>
        <v>0.10320284697508897</v>
      </c>
      <c r="CZ17" s="32">
        <f t="shared" si="42"/>
        <v>8.1521739130434784E-2</v>
      </c>
      <c r="DA17" s="33">
        <f t="shared" si="17"/>
        <v>0.1391304347826087</v>
      </c>
      <c r="DB17" s="262">
        <f t="shared" si="35"/>
        <v>0.63701067615658358</v>
      </c>
      <c r="DC17" s="32">
        <f t="shared" si="43"/>
        <v>0.58152173913043481</v>
      </c>
      <c r="DD17" s="33">
        <f t="shared" si="19"/>
        <v>0.50869565217391299</v>
      </c>
      <c r="DE17" s="704">
        <f t="shared" si="20"/>
        <v>-0.11599612885386425</v>
      </c>
      <c r="DF17" s="548">
        <f t="shared" si="6"/>
        <v>0.25</v>
      </c>
      <c r="DG17" s="262"/>
      <c r="DH17" s="33"/>
      <c r="DI17" s="262" t="s">
        <v>192</v>
      </c>
      <c r="DJ17" s="172"/>
      <c r="DK17" s="188"/>
      <c r="DL17" s="95" t="s">
        <v>192</v>
      </c>
      <c r="DM17" s="188"/>
      <c r="DN17" s="172" t="s">
        <v>192</v>
      </c>
      <c r="DO17" s="188" t="s">
        <v>192</v>
      </c>
      <c r="DP17" s="95"/>
      <c r="DQ17" s="188" t="s">
        <v>192</v>
      </c>
      <c r="DR17" s="172"/>
      <c r="DS17" s="188" t="s">
        <v>192</v>
      </c>
      <c r="DT17" s="294"/>
      <c r="DU17" s="95" t="s">
        <v>192</v>
      </c>
      <c r="DV17" s="172"/>
    </row>
    <row r="18" spans="1:126" x14ac:dyDescent="0.25">
      <c r="A18" s="9">
        <v>33</v>
      </c>
      <c r="B18" s="14" t="s">
        <v>225</v>
      </c>
      <c r="C18" s="3">
        <v>3</v>
      </c>
      <c r="D18" s="3">
        <v>3</v>
      </c>
      <c r="E18" s="3">
        <v>3</v>
      </c>
      <c r="F18" s="3">
        <v>1</v>
      </c>
      <c r="G18" s="3">
        <v>0</v>
      </c>
      <c r="H18" s="3">
        <v>2</v>
      </c>
      <c r="I18" s="3">
        <v>2</v>
      </c>
      <c r="J18" s="4"/>
      <c r="K18" s="194">
        <v>46</v>
      </c>
      <c r="L18" s="3">
        <v>59</v>
      </c>
      <c r="M18" s="4"/>
      <c r="N18" s="194">
        <v>22</v>
      </c>
      <c r="O18" s="3">
        <v>477</v>
      </c>
      <c r="P18" s="3">
        <v>840</v>
      </c>
      <c r="Q18" s="3">
        <v>651</v>
      </c>
      <c r="R18" s="3">
        <v>603</v>
      </c>
      <c r="S18" s="3">
        <v>452</v>
      </c>
      <c r="T18" s="3">
        <v>397</v>
      </c>
      <c r="U18" s="4"/>
      <c r="V18" s="194">
        <v>3</v>
      </c>
      <c r="W18" s="3">
        <v>5</v>
      </c>
      <c r="X18" s="3">
        <v>16</v>
      </c>
      <c r="Y18" s="3">
        <v>153</v>
      </c>
      <c r="Z18" s="3">
        <v>211</v>
      </c>
      <c r="AA18" s="3">
        <v>184</v>
      </c>
      <c r="AB18" s="3">
        <v>0</v>
      </c>
      <c r="AC18" s="3">
        <v>70</v>
      </c>
      <c r="AD18" s="3">
        <v>12</v>
      </c>
      <c r="AE18" s="4"/>
      <c r="AF18" s="194">
        <v>0</v>
      </c>
      <c r="AG18" s="3">
        <v>0</v>
      </c>
      <c r="AH18" s="4"/>
      <c r="AI18" s="194">
        <v>0</v>
      </c>
      <c r="AJ18" s="3">
        <v>109</v>
      </c>
      <c r="AK18" s="4"/>
      <c r="AL18" s="247">
        <v>28.983898782590881</v>
      </c>
      <c r="AM18" s="30">
        <v>34.092008582762766</v>
      </c>
      <c r="AN18" s="30">
        <v>40.068070187420673</v>
      </c>
      <c r="AO18" s="30">
        <v>62.549444795419497</v>
      </c>
      <c r="AP18" s="30">
        <v>55.705431386275549</v>
      </c>
      <c r="AQ18" s="30">
        <v>55.705431386275549</v>
      </c>
      <c r="AR18" s="30">
        <v>55.705431386275549</v>
      </c>
      <c r="AS18" s="30">
        <v>55.705431386275549</v>
      </c>
      <c r="AT18" s="30">
        <v>55.71</v>
      </c>
      <c r="AU18" s="584"/>
      <c r="AV18" s="251">
        <v>476566.72415068781</v>
      </c>
      <c r="AW18" s="16">
        <v>534696.72910228174</v>
      </c>
      <c r="AX18" s="16">
        <v>642166.23695937986</v>
      </c>
      <c r="AY18" s="16">
        <v>979240.30028286693</v>
      </c>
      <c r="AZ18" s="16">
        <v>1026199.3386491825</v>
      </c>
      <c r="BA18" s="16">
        <v>1089380.5385285229</v>
      </c>
      <c r="BB18" s="16">
        <v>1020388.330174558</v>
      </c>
      <c r="BC18" s="16">
        <v>1040992.9368643321</v>
      </c>
      <c r="BD18" s="16">
        <v>928295.4</v>
      </c>
      <c r="BE18" s="16"/>
      <c r="BF18" s="16">
        <v>32747.394721714732</v>
      </c>
      <c r="BG18" s="16">
        <v>36924.946357732741</v>
      </c>
      <c r="BH18" s="16">
        <v>57205.138274682562</v>
      </c>
      <c r="BI18" s="16">
        <v>160979.44803956721</v>
      </c>
      <c r="BJ18" s="16">
        <v>235549.31389121292</v>
      </c>
      <c r="BK18" s="16">
        <v>87663.132253089061</v>
      </c>
      <c r="BL18" s="16">
        <v>54774.873222121671</v>
      </c>
      <c r="BM18" s="16">
        <v>83158.320100625497</v>
      </c>
      <c r="BN18" s="16">
        <v>141286.17000000001</v>
      </c>
      <c r="BO18" s="578"/>
      <c r="BP18" s="251">
        <v>409415.71191968175</v>
      </c>
      <c r="BQ18" s="16">
        <v>429890.99</v>
      </c>
      <c r="BR18" s="578"/>
      <c r="BS18" s="698"/>
      <c r="BT18" s="262">
        <f t="shared" si="44"/>
        <v>6.8715235584430323E-2</v>
      </c>
      <c r="BU18" s="32">
        <f t="shared" si="44"/>
        <v>6.9057737494910676E-2</v>
      </c>
      <c r="BV18" s="32">
        <f t="shared" si="44"/>
        <v>8.9081510335307562E-2</v>
      </c>
      <c r="BW18" s="32">
        <f t="shared" si="44"/>
        <v>0.16439218033925493</v>
      </c>
      <c r="BX18" s="32">
        <f t="shared" si="44"/>
        <v>0.22953563213290867</v>
      </c>
      <c r="BY18" s="32">
        <f t="shared" si="47"/>
        <v>8.0470624499589222E-2</v>
      </c>
      <c r="BZ18" s="32">
        <f t="shared" si="24"/>
        <v>5.3680419113330435E-2</v>
      </c>
      <c r="CA18" s="32">
        <f t="shared" si="29"/>
        <v>7.9883654495403314E-2</v>
      </c>
      <c r="CB18" s="32">
        <f t="shared" si="38"/>
        <v>0.15219958000438225</v>
      </c>
      <c r="CC18" s="33"/>
      <c r="CD18" s="194" t="s">
        <v>107</v>
      </c>
      <c r="CE18" s="34">
        <f t="shared" si="45"/>
        <v>3.4250191048035283E-2</v>
      </c>
      <c r="CF18" s="34">
        <f t="shared" si="45"/>
        <v>2.0023772840396887</v>
      </c>
      <c r="CG18" s="34">
        <f t="shared" si="45"/>
        <v>7.5310670003947369</v>
      </c>
      <c r="CH18" s="34">
        <f t="shared" si="45"/>
        <v>6.5143451793653746</v>
      </c>
      <c r="CI18" s="34">
        <f t="shared" si="46"/>
        <v>-14.906500763331945</v>
      </c>
      <c r="CJ18" s="34">
        <f t="shared" si="46"/>
        <v>-2.6790205386258785</v>
      </c>
      <c r="CK18" s="34">
        <f t="shared" si="30"/>
        <v>2.620323538207288</v>
      </c>
      <c r="CL18" s="34">
        <f t="shared" si="36"/>
        <v>7.2315925508978935</v>
      </c>
      <c r="CM18" s="561">
        <f t="shared" si="4"/>
        <v>-15.219958000438224</v>
      </c>
      <c r="CN18" s="262">
        <f t="shared" si="48"/>
        <v>0.72727272727272729</v>
      </c>
      <c r="CO18" s="32">
        <f t="shared" si="48"/>
        <v>0.32075471698113206</v>
      </c>
      <c r="CP18" s="32">
        <f t="shared" si="48"/>
        <v>0.25119047619047619</v>
      </c>
      <c r="CQ18" s="32">
        <f>AA18/Q18</f>
        <v>0.28264208909370198</v>
      </c>
      <c r="CR18" s="32">
        <f t="shared" si="28"/>
        <v>0</v>
      </c>
      <c r="CS18" s="32">
        <f t="shared" si="32"/>
        <v>0.15486725663716813</v>
      </c>
      <c r="CT18" s="32">
        <f t="shared" si="40"/>
        <v>3.0226700251889168E-2</v>
      </c>
      <c r="CU18" s="33"/>
      <c r="CV18" s="262">
        <f t="shared" si="33"/>
        <v>0</v>
      </c>
      <c r="CW18" s="32">
        <f t="shared" si="41"/>
        <v>0</v>
      </c>
      <c r="CX18" s="33"/>
      <c r="CY18" s="262">
        <f t="shared" si="34"/>
        <v>0</v>
      </c>
      <c r="CZ18" s="32">
        <f t="shared" si="42"/>
        <v>0.27455919395465994</v>
      </c>
      <c r="DA18" s="33"/>
      <c r="DB18" s="262">
        <f t="shared" si="35"/>
        <v>0.15486725663716813</v>
      </c>
      <c r="DC18" s="32">
        <f t="shared" si="43"/>
        <v>0.30478589420654911</v>
      </c>
      <c r="DD18" s="33"/>
      <c r="DE18" s="704"/>
      <c r="DF18" s="548"/>
      <c r="DG18" s="262"/>
      <c r="DH18" s="33" t="s">
        <v>192</v>
      </c>
      <c r="DI18" s="262"/>
      <c r="DJ18" s="172" t="s">
        <v>192</v>
      </c>
      <c r="DK18" s="188" t="s">
        <v>192</v>
      </c>
      <c r="DL18" s="95"/>
      <c r="DM18" s="188" t="s">
        <v>192</v>
      </c>
      <c r="DN18" s="172"/>
      <c r="DO18" s="188"/>
      <c r="DP18" s="95" t="s">
        <v>192</v>
      </c>
      <c r="DQ18" s="188"/>
      <c r="DR18" s="172" t="s">
        <v>192</v>
      </c>
      <c r="DS18" s="188"/>
      <c r="DT18" s="294"/>
      <c r="DU18" s="95"/>
      <c r="DV18" s="172"/>
    </row>
    <row r="19" spans="1:126" x14ac:dyDescent="0.25">
      <c r="A19" s="9">
        <v>34</v>
      </c>
      <c r="B19" s="14" t="s">
        <v>203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2</v>
      </c>
      <c r="I19" s="3">
        <v>2</v>
      </c>
      <c r="J19" s="4">
        <v>2</v>
      </c>
      <c r="K19" s="194">
        <v>38</v>
      </c>
      <c r="L19" s="3">
        <v>38</v>
      </c>
      <c r="M19" s="4">
        <v>38</v>
      </c>
      <c r="N19" s="194">
        <v>139</v>
      </c>
      <c r="O19" s="3">
        <v>180</v>
      </c>
      <c r="P19" s="3">
        <v>219</v>
      </c>
      <c r="Q19" s="3">
        <v>245</v>
      </c>
      <c r="R19" s="3">
        <v>221</v>
      </c>
      <c r="S19" s="3">
        <v>237</v>
      </c>
      <c r="T19" s="3">
        <v>137</v>
      </c>
      <c r="U19" s="4">
        <v>145</v>
      </c>
      <c r="V19" s="194">
        <v>5</v>
      </c>
      <c r="W19" s="3">
        <v>7</v>
      </c>
      <c r="X19" s="3">
        <v>15</v>
      </c>
      <c r="Y19" s="3">
        <v>18</v>
      </c>
      <c r="Z19" s="3">
        <v>20</v>
      </c>
      <c r="AA19" s="3">
        <v>19</v>
      </c>
      <c r="AB19" s="3">
        <v>25</v>
      </c>
      <c r="AC19" s="3">
        <v>33</v>
      </c>
      <c r="AD19" s="3">
        <v>15</v>
      </c>
      <c r="AE19" s="4">
        <v>4</v>
      </c>
      <c r="AF19" s="194">
        <v>12</v>
      </c>
      <c r="AG19" s="3">
        <v>2</v>
      </c>
      <c r="AH19" s="4">
        <v>0</v>
      </c>
      <c r="AI19" s="194">
        <v>30</v>
      </c>
      <c r="AJ19" s="3">
        <v>95</v>
      </c>
      <c r="AK19" s="4">
        <v>24</v>
      </c>
      <c r="AL19" s="247"/>
      <c r="AM19" s="3"/>
      <c r="AN19" s="30"/>
      <c r="AO19" s="30"/>
      <c r="AP19" s="30"/>
      <c r="AQ19" s="30">
        <v>60.585881696746178</v>
      </c>
      <c r="AR19" s="30">
        <v>63.958087887946007</v>
      </c>
      <c r="AS19" s="30">
        <v>58.508488853222232</v>
      </c>
      <c r="AT19" s="30">
        <v>48.82</v>
      </c>
      <c r="AU19" s="584">
        <v>53.37</v>
      </c>
      <c r="AV19" s="251">
        <v>477733.47903540678</v>
      </c>
      <c r="AW19" s="16">
        <v>452023.60828908201</v>
      </c>
      <c r="AX19" s="16">
        <v>590062.09412581602</v>
      </c>
      <c r="AY19" s="16">
        <v>570035.17339115881</v>
      </c>
      <c r="AZ19" s="16">
        <v>660240.97756984876</v>
      </c>
      <c r="BA19" s="16">
        <v>739447.98265234695</v>
      </c>
      <c r="BB19" s="16">
        <v>848013.48597902118</v>
      </c>
      <c r="BC19" s="16">
        <v>788824.48022492754</v>
      </c>
      <c r="BD19" s="16">
        <v>627075.6</v>
      </c>
      <c r="BE19" s="16">
        <v>803887</v>
      </c>
      <c r="BF19" s="16">
        <v>40890.490093966459</v>
      </c>
      <c r="BG19" s="16">
        <v>39752.192645460185</v>
      </c>
      <c r="BH19" s="16">
        <v>52270.618835407884</v>
      </c>
      <c r="BI19" s="16">
        <v>113038.62812391506</v>
      </c>
      <c r="BJ19" s="16">
        <v>161108.92937433481</v>
      </c>
      <c r="BK19" s="16">
        <v>37077.193641470454</v>
      </c>
      <c r="BL19" s="16">
        <v>42893.324454613234</v>
      </c>
      <c r="BM19" s="16">
        <v>45023.932703854844</v>
      </c>
      <c r="BN19" s="16">
        <v>30375.7</v>
      </c>
      <c r="BO19" s="578">
        <v>3521</v>
      </c>
      <c r="BP19" s="251">
        <v>256468.37525113689</v>
      </c>
      <c r="BQ19" s="16">
        <v>244232.1</v>
      </c>
      <c r="BR19" s="578">
        <v>238579</v>
      </c>
      <c r="BS19" s="698">
        <f t="shared" si="0"/>
        <v>-2.3146425060424105E-2</v>
      </c>
      <c r="BT19" s="262">
        <f t="shared" si="44"/>
        <v>8.5592682716163368E-2</v>
      </c>
      <c r="BU19" s="32">
        <f t="shared" si="44"/>
        <v>8.7942735548532505E-2</v>
      </c>
      <c r="BV19" s="32">
        <f t="shared" si="44"/>
        <v>8.8584946153586475E-2</v>
      </c>
      <c r="BW19" s="32">
        <f t="shared" si="44"/>
        <v>0.19830114596515927</v>
      </c>
      <c r="BX19" s="32">
        <f t="shared" si="44"/>
        <v>0.24401534416619974</v>
      </c>
      <c r="BY19" s="32">
        <f>BK19/BA19</f>
        <v>5.0141719919874844E-2</v>
      </c>
      <c r="BZ19" s="32">
        <f t="shared" ref="BZ19" si="49">BL19/BB19</f>
        <v>5.0580946133295765E-2</v>
      </c>
      <c r="CA19" s="32">
        <f t="shared" si="29"/>
        <v>5.707725081125347E-2</v>
      </c>
      <c r="CB19" s="32">
        <f t="shared" si="38"/>
        <v>4.8440251861179104E-2</v>
      </c>
      <c r="CC19" s="33">
        <f t="shared" si="2"/>
        <v>4.3799688264644157E-3</v>
      </c>
      <c r="CD19" s="194" t="s">
        <v>107</v>
      </c>
      <c r="CE19" s="34">
        <f t="shared" si="45"/>
        <v>0.23500528323691372</v>
      </c>
      <c r="CF19" s="34">
        <f t="shared" si="45"/>
        <v>6.4221060505396943E-2</v>
      </c>
      <c r="CG19" s="34">
        <f t="shared" si="45"/>
        <v>10.97161998115728</v>
      </c>
      <c r="CH19" s="34">
        <f t="shared" si="45"/>
        <v>4.5714198201040475</v>
      </c>
      <c r="CI19" s="34">
        <f t="shared" si="46"/>
        <v>-19.387362424632489</v>
      </c>
      <c r="CJ19" s="34">
        <f t="shared" si="46"/>
        <v>4.3922621342092072E-2</v>
      </c>
      <c r="CK19" s="34">
        <f t="shared" si="30"/>
        <v>0.64963046779577049</v>
      </c>
      <c r="CL19" s="34">
        <f t="shared" si="36"/>
        <v>-0.8636998950074366</v>
      </c>
      <c r="CM19" s="561">
        <f t="shared" si="4"/>
        <v>-4.4060283034714685</v>
      </c>
      <c r="CN19" s="262">
        <f t="shared" si="48"/>
        <v>0.1079136690647482</v>
      </c>
      <c r="CO19" s="32">
        <f t="shared" si="48"/>
        <v>0.1</v>
      </c>
      <c r="CP19" s="32">
        <f t="shared" si="48"/>
        <v>9.1324200913242004E-2</v>
      </c>
      <c r="CQ19" s="32">
        <f>AA19/Q19</f>
        <v>7.7551020408163265E-2</v>
      </c>
      <c r="CR19" s="32">
        <f t="shared" si="28"/>
        <v>0.11312217194570136</v>
      </c>
      <c r="CS19" s="32">
        <f t="shared" si="32"/>
        <v>0.13924050632911392</v>
      </c>
      <c r="CT19" s="32">
        <f t="shared" si="40"/>
        <v>0.10948905109489052</v>
      </c>
      <c r="CU19" s="33">
        <f t="shared" si="13"/>
        <v>2.7586206896551724E-2</v>
      </c>
      <c r="CV19" s="262">
        <f t="shared" si="33"/>
        <v>5.0632911392405063E-2</v>
      </c>
      <c r="CW19" s="32">
        <f t="shared" si="41"/>
        <v>1.4598540145985401E-2</v>
      </c>
      <c r="CX19" s="33">
        <f t="shared" si="15"/>
        <v>0</v>
      </c>
      <c r="CY19" s="262">
        <f t="shared" si="34"/>
        <v>0.12658227848101267</v>
      </c>
      <c r="CZ19" s="32">
        <f t="shared" si="42"/>
        <v>0.69343065693430661</v>
      </c>
      <c r="DA19" s="33">
        <f t="shared" si="17"/>
        <v>0.16551724137931034</v>
      </c>
      <c r="DB19" s="262">
        <f t="shared" si="35"/>
        <v>0.31645569620253167</v>
      </c>
      <c r="DC19" s="32">
        <f t="shared" si="43"/>
        <v>0.81751824817518248</v>
      </c>
      <c r="DD19" s="33">
        <f t="shared" si="19"/>
        <v>0.19310344827586207</v>
      </c>
      <c r="DE19" s="704">
        <f t="shared" si="20"/>
        <v>9.3199508398197406E-2</v>
      </c>
      <c r="DF19" s="548">
        <f t="shared" si="6"/>
        <v>5.8394160583941604E-2</v>
      </c>
      <c r="DG19" s="262"/>
      <c r="DH19" s="33"/>
      <c r="DI19" s="262"/>
      <c r="DJ19" s="172" t="s">
        <v>192</v>
      </c>
      <c r="DK19" s="188" t="s">
        <v>192</v>
      </c>
      <c r="DL19" s="95"/>
      <c r="DM19" s="188"/>
      <c r="DN19" s="172"/>
      <c r="DO19" s="188"/>
      <c r="DP19" s="95" t="s">
        <v>192</v>
      </c>
      <c r="DQ19" s="188"/>
      <c r="DR19" s="172" t="s">
        <v>192</v>
      </c>
      <c r="DS19" s="188"/>
      <c r="DT19" s="294"/>
      <c r="DU19" s="95" t="s">
        <v>192</v>
      </c>
      <c r="DV19" s="172"/>
    </row>
    <row r="20" spans="1:126" x14ac:dyDescent="0.25">
      <c r="A20" s="706">
        <v>36</v>
      </c>
      <c r="B20" s="14" t="s">
        <v>355</v>
      </c>
      <c r="C20" s="3"/>
      <c r="D20" s="3"/>
      <c r="E20" s="3"/>
      <c r="F20" s="3"/>
      <c r="G20" s="3"/>
      <c r="H20" s="3"/>
      <c r="I20" s="3">
        <v>0</v>
      </c>
      <c r="J20" s="4">
        <v>0</v>
      </c>
      <c r="K20" s="194"/>
      <c r="L20" s="3">
        <v>24</v>
      </c>
      <c r="M20" s="4">
        <v>12</v>
      </c>
      <c r="N20" s="194"/>
      <c r="O20" s="3"/>
      <c r="P20" s="3"/>
      <c r="Q20" s="3"/>
      <c r="R20" s="3"/>
      <c r="S20" s="3"/>
      <c r="T20" s="3">
        <v>30</v>
      </c>
      <c r="U20" s="4">
        <v>112</v>
      </c>
      <c r="V20" s="194"/>
      <c r="W20" s="3"/>
      <c r="X20" s="3"/>
      <c r="Y20" s="3"/>
      <c r="Z20" s="3"/>
      <c r="AA20" s="3"/>
      <c r="AB20" s="3"/>
      <c r="AC20" s="3"/>
      <c r="AD20" s="3">
        <v>0</v>
      </c>
      <c r="AE20" s="4">
        <v>0</v>
      </c>
      <c r="AF20" s="194"/>
      <c r="AG20" s="3">
        <v>0</v>
      </c>
      <c r="AH20" s="4">
        <v>0</v>
      </c>
      <c r="AI20" s="194"/>
      <c r="AJ20" s="3">
        <v>18</v>
      </c>
      <c r="AK20" s="4">
        <v>24</v>
      </c>
      <c r="AL20" s="247"/>
      <c r="AM20" s="30"/>
      <c r="AN20" s="30"/>
      <c r="AO20" s="30"/>
      <c r="AP20" s="30"/>
      <c r="AQ20" s="30"/>
      <c r="AR20" s="30"/>
      <c r="AS20" s="30"/>
      <c r="AT20" s="30">
        <v>46.95</v>
      </c>
      <c r="AU20" s="584">
        <v>43.09</v>
      </c>
      <c r="AV20" s="251"/>
      <c r="AW20" s="16"/>
      <c r="AX20" s="16"/>
      <c r="AY20" s="16"/>
      <c r="AZ20" s="16"/>
      <c r="BA20" s="16"/>
      <c r="BB20" s="16"/>
      <c r="BC20" s="16"/>
      <c r="BD20" s="16">
        <v>174894</v>
      </c>
      <c r="BE20" s="16">
        <v>72244.350000000006</v>
      </c>
      <c r="BF20" s="16"/>
      <c r="BG20" s="16"/>
      <c r="BH20" s="16"/>
      <c r="BI20" s="16"/>
      <c r="BJ20" s="16"/>
      <c r="BK20" s="16"/>
      <c r="BL20" s="16"/>
      <c r="BM20" s="16"/>
      <c r="BN20" s="16">
        <v>2800</v>
      </c>
      <c r="BO20" s="578">
        <v>10985.44</v>
      </c>
      <c r="BP20" s="251"/>
      <c r="BQ20" s="16">
        <v>4200</v>
      </c>
      <c r="BR20" s="578">
        <v>48002.25</v>
      </c>
      <c r="BS20" s="698">
        <f t="shared" si="0"/>
        <v>10.429107142857143</v>
      </c>
      <c r="BT20" s="262"/>
      <c r="BU20" s="32"/>
      <c r="BV20" s="32"/>
      <c r="BW20" s="32"/>
      <c r="BX20" s="32"/>
      <c r="BY20" s="32"/>
      <c r="BZ20" s="32"/>
      <c r="CA20" s="32"/>
      <c r="CB20" s="32">
        <f t="shared" si="38"/>
        <v>1.6009697302366004E-2</v>
      </c>
      <c r="CC20" s="33">
        <f t="shared" si="2"/>
        <v>0.1520595036151616</v>
      </c>
      <c r="CD20" s="194"/>
      <c r="CE20" s="34"/>
      <c r="CF20" s="34"/>
      <c r="CG20" s="34"/>
      <c r="CH20" s="34"/>
      <c r="CI20" s="34"/>
      <c r="CJ20" s="34"/>
      <c r="CK20" s="34"/>
      <c r="CL20" s="34"/>
      <c r="CM20" s="561">
        <f t="shared" si="4"/>
        <v>13.60498063127956</v>
      </c>
      <c r="CN20" s="262"/>
      <c r="CO20" s="32"/>
      <c r="CP20" s="32"/>
      <c r="CQ20" s="32"/>
      <c r="CR20" s="32"/>
      <c r="CS20" s="32"/>
      <c r="CT20" s="32">
        <f t="shared" si="40"/>
        <v>0</v>
      </c>
      <c r="CU20" s="33">
        <f t="shared" si="13"/>
        <v>0</v>
      </c>
      <c r="CV20" s="262"/>
      <c r="CW20" s="32">
        <f t="shared" si="41"/>
        <v>0</v>
      </c>
      <c r="CX20" s="33">
        <f t="shared" si="15"/>
        <v>0</v>
      </c>
      <c r="CY20" s="262"/>
      <c r="CZ20" s="32">
        <f t="shared" si="42"/>
        <v>0.6</v>
      </c>
      <c r="DA20" s="33">
        <f t="shared" si="17"/>
        <v>0.21428571428571427</v>
      </c>
      <c r="DB20" s="262"/>
      <c r="DC20" s="32">
        <f t="shared" si="43"/>
        <v>0.6</v>
      </c>
      <c r="DD20" s="33">
        <f t="shared" si="19"/>
        <v>0.21428571428571427</v>
      </c>
      <c r="DE20" s="704">
        <f t="shared" si="20"/>
        <v>-8.2215122470713511E-2</v>
      </c>
      <c r="DF20" s="548">
        <f t="shared" si="6"/>
        <v>2.7333333333333334</v>
      </c>
      <c r="DG20" s="262"/>
      <c r="DH20" s="33"/>
      <c r="DI20" s="262"/>
      <c r="DJ20" s="172"/>
      <c r="DK20" s="188"/>
      <c r="DL20" s="95"/>
      <c r="DM20" s="188"/>
      <c r="DN20" s="172"/>
      <c r="DO20" s="188"/>
      <c r="DP20" s="95" t="s">
        <v>192</v>
      </c>
      <c r="DQ20" s="188"/>
      <c r="DR20" s="172" t="s">
        <v>192</v>
      </c>
      <c r="DS20" s="188" t="s">
        <v>192</v>
      </c>
      <c r="DT20" s="95"/>
      <c r="DU20" s="188"/>
      <c r="DV20" s="172" t="s">
        <v>192</v>
      </c>
    </row>
    <row r="21" spans="1:126" x14ac:dyDescent="0.25">
      <c r="A21" s="9">
        <v>37</v>
      </c>
      <c r="B21" s="14" t="s">
        <v>66</v>
      </c>
      <c r="C21" s="3">
        <v>39</v>
      </c>
      <c r="D21" s="3">
        <v>39</v>
      </c>
      <c r="E21" s="3">
        <v>39</v>
      </c>
      <c r="F21" s="3"/>
      <c r="G21" s="3"/>
      <c r="H21" s="3"/>
      <c r="I21" s="3">
        <v>40</v>
      </c>
      <c r="J21" s="4">
        <v>40</v>
      </c>
      <c r="K21" s="194"/>
      <c r="L21" s="3">
        <v>0</v>
      </c>
      <c r="M21" s="4">
        <v>0</v>
      </c>
      <c r="N21" s="194">
        <v>442</v>
      </c>
      <c r="O21" s="3">
        <v>548</v>
      </c>
      <c r="P21" s="3">
        <v>583</v>
      </c>
      <c r="Q21" s="3"/>
      <c r="R21" s="3"/>
      <c r="S21" s="3"/>
      <c r="T21" s="3">
        <v>400</v>
      </c>
      <c r="U21" s="4">
        <v>370</v>
      </c>
      <c r="V21" s="194">
        <v>8</v>
      </c>
      <c r="W21" s="3">
        <v>25</v>
      </c>
      <c r="X21" s="3">
        <v>36</v>
      </c>
      <c r="Y21" s="3">
        <v>24</v>
      </c>
      <c r="Z21" s="3">
        <v>23</v>
      </c>
      <c r="AA21" s="3"/>
      <c r="AB21" s="3"/>
      <c r="AC21" s="3"/>
      <c r="AD21" s="3">
        <v>71</v>
      </c>
      <c r="AE21" s="4">
        <v>40</v>
      </c>
      <c r="AF21" s="194"/>
      <c r="AG21" s="3">
        <v>0</v>
      </c>
      <c r="AH21" s="4">
        <v>0</v>
      </c>
      <c r="AI21" s="194"/>
      <c r="AJ21" s="3">
        <v>12</v>
      </c>
      <c r="AK21" s="4">
        <v>7</v>
      </c>
      <c r="AL21" s="247">
        <v>36.19311595646392</v>
      </c>
      <c r="AM21" s="30">
        <v>47.443289072534213</v>
      </c>
      <c r="AN21" s="30">
        <v>52.54191306063521</v>
      </c>
      <c r="AO21" s="30">
        <v>51.726133222539048</v>
      </c>
      <c r="AP21" s="30">
        <v>54.235130515288283</v>
      </c>
      <c r="AQ21" s="30"/>
      <c r="AR21" s="30"/>
      <c r="AS21" s="30"/>
      <c r="AT21" s="30">
        <v>56.74</v>
      </c>
      <c r="AU21" s="584">
        <v>56.74</v>
      </c>
      <c r="AV21" s="251">
        <v>531376.30121627089</v>
      </c>
      <c r="AW21" s="16">
        <v>537458.16756876744</v>
      </c>
      <c r="AX21" s="16">
        <v>659242.73339366307</v>
      </c>
      <c r="AY21" s="16">
        <v>783387.43091957353</v>
      </c>
      <c r="AZ21" s="16">
        <v>726261.5181473071</v>
      </c>
      <c r="BA21" s="16"/>
      <c r="BB21" s="16"/>
      <c r="BC21" s="16"/>
      <c r="BD21" s="16">
        <v>660000</v>
      </c>
      <c r="BE21" s="16">
        <v>630000</v>
      </c>
      <c r="BF21" s="16">
        <v>54887.820786449702</v>
      </c>
      <c r="BG21" s="16">
        <v>45883.70299542974</v>
      </c>
      <c r="BH21" s="16">
        <v>55802.727360686622</v>
      </c>
      <c r="BI21" s="16">
        <v>101697.94138906438</v>
      </c>
      <c r="BJ21" s="16">
        <v>181531.20927029444</v>
      </c>
      <c r="BK21" s="16"/>
      <c r="BL21" s="16"/>
      <c r="BM21" s="16"/>
      <c r="BN21" s="16">
        <v>90000</v>
      </c>
      <c r="BO21" s="578">
        <v>85000</v>
      </c>
      <c r="BP21" s="251"/>
      <c r="BQ21" s="16">
        <v>300000</v>
      </c>
      <c r="BR21" s="578">
        <v>270000</v>
      </c>
      <c r="BS21" s="698"/>
      <c r="BT21" s="262">
        <f>BF21/AV21</f>
        <v>0.1032936934914421</v>
      </c>
      <c r="BU21" s="32">
        <f>BG21/AW21</f>
        <v>8.5371673116417843E-2</v>
      </c>
      <c r="BV21" s="32">
        <f>BH21/AX21</f>
        <v>8.4646708312466665E-2</v>
      </c>
      <c r="BW21" s="32">
        <f>BI21/AY21</f>
        <v>0.12981819387845808</v>
      </c>
      <c r="BX21" s="32">
        <f>BJ21/AZ21</f>
        <v>0.24995295046525456</v>
      </c>
      <c r="BY21" s="32"/>
      <c r="BZ21" s="32"/>
      <c r="CA21" s="32"/>
      <c r="CB21" s="32">
        <f t="shared" si="38"/>
        <v>0.13636363636363635</v>
      </c>
      <c r="CC21" s="33">
        <f t="shared" si="2"/>
        <v>0.13492063492063491</v>
      </c>
      <c r="CD21" s="194" t="s">
        <v>107</v>
      </c>
      <c r="CE21" s="34">
        <f>(BU21-BT21)*100</f>
        <v>-1.7922020375024259</v>
      </c>
      <c r="CF21" s="34">
        <f>(BV21-BU21)*100</f>
        <v>-7.2496480395117802E-2</v>
      </c>
      <c r="CG21" s="34">
        <f>(BW21-BV21)*100</f>
        <v>4.5171485565991416</v>
      </c>
      <c r="CH21" s="34">
        <f>(BX21-BW21)*100</f>
        <v>12.013475658679647</v>
      </c>
      <c r="CI21" s="34"/>
      <c r="CJ21" s="34"/>
      <c r="CK21" s="34"/>
      <c r="CL21" s="34"/>
      <c r="CM21" s="561">
        <f t="shared" si="4"/>
        <v>-0.14430014430014404</v>
      </c>
      <c r="CN21" s="262">
        <f>X21/N21</f>
        <v>8.1447963800904979E-2</v>
      </c>
      <c r="CO21" s="32">
        <f>Y21/O21</f>
        <v>4.3795620437956206E-2</v>
      </c>
      <c r="CP21" s="32">
        <f>Z21/P21</f>
        <v>3.9451114922813037E-2</v>
      </c>
      <c r="CQ21" s="32"/>
      <c r="CR21" s="32"/>
      <c r="CS21" s="32"/>
      <c r="CT21" s="32">
        <f t="shared" si="40"/>
        <v>0.17749999999999999</v>
      </c>
      <c r="CU21" s="33">
        <f t="shared" si="13"/>
        <v>0.10810810810810811</v>
      </c>
      <c r="CV21" s="262"/>
      <c r="CW21" s="32">
        <f t="shared" si="41"/>
        <v>0</v>
      </c>
      <c r="CX21" s="33">
        <f t="shared" si="15"/>
        <v>0</v>
      </c>
      <c r="CY21" s="262"/>
      <c r="CZ21" s="32">
        <f t="shared" si="42"/>
        <v>0.03</v>
      </c>
      <c r="DA21" s="33">
        <f t="shared" si="17"/>
        <v>1.891891891891892E-2</v>
      </c>
      <c r="DB21" s="262"/>
      <c r="DC21" s="32">
        <f t="shared" si="43"/>
        <v>0.20749999999999999</v>
      </c>
      <c r="DD21" s="33">
        <f t="shared" si="19"/>
        <v>0.12702702702702703</v>
      </c>
      <c r="DE21" s="704">
        <f t="shared" si="20"/>
        <v>0</v>
      </c>
      <c r="DF21" s="548">
        <f t="shared" si="6"/>
        <v>-7.4999999999999997E-2</v>
      </c>
      <c r="DG21" s="262"/>
      <c r="DH21" s="33"/>
      <c r="DI21" s="262"/>
      <c r="DJ21" s="172"/>
      <c r="DK21" s="188"/>
      <c r="DL21" s="95"/>
      <c r="DM21" s="188"/>
      <c r="DN21" s="172"/>
      <c r="DO21" s="188" t="s">
        <v>192</v>
      </c>
      <c r="DP21" s="95"/>
      <c r="DQ21" s="188" t="s">
        <v>192</v>
      </c>
      <c r="DR21" s="172"/>
      <c r="DS21" s="188" t="s">
        <v>192</v>
      </c>
      <c r="DT21" s="95"/>
      <c r="DU21" s="188" t="s">
        <v>192</v>
      </c>
      <c r="DV21" s="172"/>
    </row>
    <row r="22" spans="1:126" x14ac:dyDescent="0.25">
      <c r="A22" s="9">
        <v>42</v>
      </c>
      <c r="B22" s="14" t="s">
        <v>20</v>
      </c>
      <c r="C22" s="3">
        <v>1</v>
      </c>
      <c r="D22" s="3">
        <v>11</v>
      </c>
      <c r="E22" s="3">
        <v>11</v>
      </c>
      <c r="F22" s="3">
        <v>0</v>
      </c>
      <c r="G22" s="3">
        <v>0</v>
      </c>
      <c r="H22" s="3">
        <v>26</v>
      </c>
      <c r="I22" s="3">
        <v>26</v>
      </c>
      <c r="J22" s="4">
        <v>0</v>
      </c>
      <c r="K22" s="194">
        <v>0</v>
      </c>
      <c r="L22" s="3">
        <v>0</v>
      </c>
      <c r="M22" s="4">
        <v>29</v>
      </c>
      <c r="N22" s="194">
        <v>161</v>
      </c>
      <c r="O22" s="3">
        <v>199</v>
      </c>
      <c r="P22" s="3">
        <v>160</v>
      </c>
      <c r="Q22" s="3">
        <v>150</v>
      </c>
      <c r="R22" s="3">
        <v>168</v>
      </c>
      <c r="S22" s="3">
        <v>310</v>
      </c>
      <c r="T22" s="3">
        <v>198</v>
      </c>
      <c r="U22" s="4">
        <v>132</v>
      </c>
      <c r="V22" s="194">
        <v>4</v>
      </c>
      <c r="W22" s="3">
        <v>0</v>
      </c>
      <c r="X22" s="3">
        <v>10</v>
      </c>
      <c r="Y22" s="3">
        <v>27</v>
      </c>
      <c r="Z22" s="3">
        <v>25</v>
      </c>
      <c r="AA22" s="3">
        <v>47</v>
      </c>
      <c r="AB22" s="3">
        <v>32</v>
      </c>
      <c r="AC22" s="3">
        <v>308</v>
      </c>
      <c r="AD22" s="3">
        <v>186</v>
      </c>
      <c r="AE22" s="4">
        <v>50</v>
      </c>
      <c r="AF22" s="194">
        <v>0</v>
      </c>
      <c r="AG22" s="3">
        <v>0</v>
      </c>
      <c r="AH22" s="4">
        <v>0</v>
      </c>
      <c r="AI22" s="194">
        <v>101</v>
      </c>
      <c r="AJ22" s="3">
        <v>52</v>
      </c>
      <c r="AK22" s="4">
        <v>92</v>
      </c>
      <c r="AL22" s="247">
        <v>32.484163436747657</v>
      </c>
      <c r="AM22" s="30">
        <v>33.572660371881774</v>
      </c>
      <c r="AN22" s="30">
        <v>48.911218490503757</v>
      </c>
      <c r="AO22" s="30">
        <v>63.061678647247312</v>
      </c>
      <c r="AP22" s="30">
        <v>47.758692323891154</v>
      </c>
      <c r="AQ22" s="30">
        <v>57.676108844002023</v>
      </c>
      <c r="AR22" s="30">
        <v>59.931360663855067</v>
      </c>
      <c r="AS22" s="30">
        <v>60.827769904553762</v>
      </c>
      <c r="AT22" s="30">
        <v>66.14</v>
      </c>
      <c r="AU22" s="584">
        <v>59.59</v>
      </c>
      <c r="AV22" s="251">
        <v>72685.983574367827</v>
      </c>
      <c r="AW22" s="16">
        <v>77721.526912197427</v>
      </c>
      <c r="AX22" s="16">
        <v>255613.22929294655</v>
      </c>
      <c r="AY22" s="16">
        <v>382755.36280385428</v>
      </c>
      <c r="AZ22" s="16">
        <v>294783.46736785793</v>
      </c>
      <c r="BA22" s="16">
        <v>389344.68215889495</v>
      </c>
      <c r="BB22" s="16">
        <v>474652.96156538668</v>
      </c>
      <c r="BC22" s="16">
        <v>546518.53148246161</v>
      </c>
      <c r="BD22" s="16">
        <v>464627.32</v>
      </c>
      <c r="BE22" s="16">
        <v>465610.07</v>
      </c>
      <c r="BF22" s="16">
        <v>5039.8119532615065</v>
      </c>
      <c r="BG22" s="16">
        <v>3904.3602483765035</v>
      </c>
      <c r="BH22" s="16">
        <v>9647.0708760906309</v>
      </c>
      <c r="BI22" s="16">
        <v>21946.374807200871</v>
      </c>
      <c r="BJ22" s="16">
        <v>20439.553559740696</v>
      </c>
      <c r="BK22" s="16">
        <v>33221.595210044339</v>
      </c>
      <c r="BL22" s="16">
        <v>33884.269298410371</v>
      </c>
      <c r="BM22" s="16">
        <v>58143.522233794916</v>
      </c>
      <c r="BN22" s="16">
        <v>15600.85</v>
      </c>
      <c r="BO22" s="578">
        <v>28499.360000000001</v>
      </c>
      <c r="BP22" s="251">
        <v>66548.312189458229</v>
      </c>
      <c r="BQ22" s="16">
        <v>73721.06</v>
      </c>
      <c r="BR22" s="578">
        <v>89719.5</v>
      </c>
      <c r="BS22" s="698">
        <f t="shared" si="0"/>
        <v>0.2170131574342529</v>
      </c>
      <c r="BT22" s="262">
        <v>6.9336778639104216E-2</v>
      </c>
      <c r="BU22" s="32">
        <v>5.0235248887831131E-2</v>
      </c>
      <c r="BV22" s="32">
        <v>3.7740890417821714E-2</v>
      </c>
      <c r="BW22" s="32">
        <v>5.7337863659006255E-2</v>
      </c>
      <c r="BX22" s="32">
        <v>6.9337516592252929E-2</v>
      </c>
      <c r="BY22" s="32">
        <v>8.5326952524001132E-2</v>
      </c>
      <c r="BZ22" s="32">
        <f>BL22/BB22</f>
        <v>7.1387459980574844E-2</v>
      </c>
      <c r="CA22" s="32">
        <f>BM22/BC22</f>
        <v>0.10638893081278948</v>
      </c>
      <c r="CB22" s="32">
        <f t="shared" si="38"/>
        <v>3.3577125856482135E-2</v>
      </c>
      <c r="CC22" s="33">
        <f t="shared" si="2"/>
        <v>6.1208641814812982E-2</v>
      </c>
      <c r="CD22" s="194" t="s">
        <v>107</v>
      </c>
      <c r="CE22" s="34">
        <v>-1.9101529751273085</v>
      </c>
      <c r="CF22" s="34">
        <v>-1.2494358470009417</v>
      </c>
      <c r="CG22" s="34">
        <v>1.9596973241184541</v>
      </c>
      <c r="CH22" s="34">
        <v>1.1999652933246674</v>
      </c>
      <c r="CI22" s="34">
        <v>1.5989435931748202</v>
      </c>
      <c r="CJ22" s="34">
        <f>(BZ22-BY22)*100</f>
        <v>-1.3939492543426288</v>
      </c>
      <c r="CK22" s="34">
        <f>(CA22-BZ22)*100</f>
        <v>3.5001470832214636</v>
      </c>
      <c r="CL22" s="34">
        <f>(CB22-CA22)*100</f>
        <v>-7.2811804956307347</v>
      </c>
      <c r="CM22" s="561">
        <f t="shared" si="4"/>
        <v>2.7631515958330848</v>
      </c>
      <c r="CN22" s="262">
        <v>6.2111801242236024E-2</v>
      </c>
      <c r="CO22" s="32">
        <v>0.135678391959799</v>
      </c>
      <c r="CP22" s="32">
        <v>0.15625</v>
      </c>
      <c r="CQ22" s="32">
        <v>0.31333333333333335</v>
      </c>
      <c r="CR22" s="32">
        <f>AB22/R22</f>
        <v>0.19047619047619047</v>
      </c>
      <c r="CS22" s="32">
        <f>AC22/S22</f>
        <v>0.99354838709677418</v>
      </c>
      <c r="CT22" s="32">
        <f t="shared" si="40"/>
        <v>0.93939393939393945</v>
      </c>
      <c r="CU22" s="33">
        <f t="shared" si="13"/>
        <v>0.37878787878787878</v>
      </c>
      <c r="CV22" s="262">
        <f t="shared" ref="CV22:CV38" si="50">AF22/S22</f>
        <v>0</v>
      </c>
      <c r="CW22" s="32">
        <f t="shared" si="41"/>
        <v>0</v>
      </c>
      <c r="CX22" s="33">
        <f t="shared" si="15"/>
        <v>0</v>
      </c>
      <c r="CY22" s="262">
        <f t="shared" ref="CY22:CY38" si="51">AI22/S22</f>
        <v>0.32580645161290323</v>
      </c>
      <c r="CZ22" s="32">
        <f t="shared" si="42"/>
        <v>0.26262626262626265</v>
      </c>
      <c r="DA22" s="33">
        <f t="shared" si="17"/>
        <v>0.69696969696969702</v>
      </c>
      <c r="DB22" s="262">
        <f t="shared" ref="DB22:DB38" si="52">(AC22+AF22+AI22)/S22</f>
        <v>1.3193548387096774</v>
      </c>
      <c r="DC22" s="32">
        <f t="shared" si="43"/>
        <v>1.202020202020202</v>
      </c>
      <c r="DD22" s="33">
        <f t="shared" si="19"/>
        <v>1.0757575757575757</v>
      </c>
      <c r="DE22" s="704">
        <f t="shared" si="20"/>
        <v>-9.9032355609313533E-2</v>
      </c>
      <c r="DF22" s="548">
        <f t="shared" si="6"/>
        <v>-0.33333333333333331</v>
      </c>
      <c r="DG22" s="262"/>
      <c r="DH22" s="33" t="s">
        <v>192</v>
      </c>
      <c r="DI22" s="262"/>
      <c r="DJ22" s="172" t="s">
        <v>192</v>
      </c>
      <c r="DK22" s="188"/>
      <c r="DL22" s="95"/>
      <c r="DM22" s="188" t="s">
        <v>192</v>
      </c>
      <c r="DN22" s="172"/>
      <c r="DO22" s="188"/>
      <c r="DP22" s="95" t="s">
        <v>192</v>
      </c>
      <c r="DQ22" s="188"/>
      <c r="DR22" s="172" t="s">
        <v>192</v>
      </c>
      <c r="DS22" s="188"/>
      <c r="DT22" s="95" t="s">
        <v>192</v>
      </c>
      <c r="DU22" s="188"/>
      <c r="DV22" s="172" t="s">
        <v>192</v>
      </c>
    </row>
    <row r="23" spans="1:126" x14ac:dyDescent="0.25">
      <c r="A23" s="9">
        <v>45</v>
      </c>
      <c r="B23" s="14" t="s">
        <v>21</v>
      </c>
      <c r="C23" s="3"/>
      <c r="D23" s="3"/>
      <c r="E23" s="3"/>
      <c r="F23" s="3"/>
      <c r="G23" s="3"/>
      <c r="H23" s="3">
        <v>0</v>
      </c>
      <c r="I23" s="3">
        <v>0</v>
      </c>
      <c r="J23" s="4"/>
      <c r="K23" s="194">
        <v>46</v>
      </c>
      <c r="L23" s="3">
        <v>46</v>
      </c>
      <c r="M23" s="4">
        <v>46</v>
      </c>
      <c r="N23" s="194"/>
      <c r="O23" s="3">
        <v>112</v>
      </c>
      <c r="P23" s="3">
        <v>304</v>
      </c>
      <c r="Q23" s="3"/>
      <c r="R23" s="3"/>
      <c r="S23" s="3">
        <v>342</v>
      </c>
      <c r="T23" s="3">
        <v>233</v>
      </c>
      <c r="U23" s="4">
        <v>274</v>
      </c>
      <c r="V23" s="194"/>
      <c r="W23" s="3"/>
      <c r="X23" s="3"/>
      <c r="Y23" s="3">
        <v>65</v>
      </c>
      <c r="Z23" s="3">
        <v>76</v>
      </c>
      <c r="AA23" s="3"/>
      <c r="AB23" s="3"/>
      <c r="AC23" s="3">
        <v>31</v>
      </c>
      <c r="AD23" s="3">
        <v>41</v>
      </c>
      <c r="AE23" s="4">
        <v>22</v>
      </c>
      <c r="AF23" s="194">
        <v>0</v>
      </c>
      <c r="AG23" s="3">
        <v>0</v>
      </c>
      <c r="AH23" s="4">
        <v>3</v>
      </c>
      <c r="AI23" s="194">
        <v>59</v>
      </c>
      <c r="AJ23" s="3">
        <v>42</v>
      </c>
      <c r="AK23" s="4">
        <v>19</v>
      </c>
      <c r="AL23" s="247"/>
      <c r="AM23" s="30">
        <v>30.19333982162879</v>
      </c>
      <c r="AN23" s="30">
        <v>39.257033255359957</v>
      </c>
      <c r="AO23" s="30">
        <v>61.169259139105641</v>
      </c>
      <c r="AP23" s="30">
        <v>46.229105127460862</v>
      </c>
      <c r="AQ23" s="30"/>
      <c r="AR23" s="30"/>
      <c r="AS23" s="30">
        <v>54.07</v>
      </c>
      <c r="AT23" s="30">
        <v>44.33</v>
      </c>
      <c r="AU23" s="584">
        <v>45</v>
      </c>
      <c r="AV23" s="251"/>
      <c r="AW23" s="16"/>
      <c r="AX23" s="16"/>
      <c r="AY23" s="16">
        <v>4366.7935868321756</v>
      </c>
      <c r="AZ23" s="16">
        <v>148719.98451915471</v>
      </c>
      <c r="BA23" s="16"/>
      <c r="BB23" s="16"/>
      <c r="BC23" s="16">
        <v>233016</v>
      </c>
      <c r="BD23" s="16">
        <v>286563</v>
      </c>
      <c r="BE23" s="16">
        <v>289168</v>
      </c>
      <c r="BF23" s="16"/>
      <c r="BG23" s="16"/>
      <c r="BH23" s="16"/>
      <c r="BI23" s="16">
        <v>1319.0021684566395</v>
      </c>
      <c r="BJ23" s="16">
        <v>24050.802215126834</v>
      </c>
      <c r="BK23" s="16"/>
      <c r="BL23" s="16"/>
      <c r="BM23" s="16">
        <v>26258</v>
      </c>
      <c r="BN23" s="16">
        <v>22849</v>
      </c>
      <c r="BO23" s="578">
        <v>21474</v>
      </c>
      <c r="BP23" s="251">
        <v>62299</v>
      </c>
      <c r="BQ23" s="16">
        <v>70388</v>
      </c>
      <c r="BR23" s="578">
        <v>42638</v>
      </c>
      <c r="BS23" s="698">
        <f t="shared" si="0"/>
        <v>-0.39424333693243169</v>
      </c>
      <c r="BT23" s="262"/>
      <c r="BU23" s="32"/>
      <c r="BV23" s="32"/>
      <c r="BW23" s="32"/>
      <c r="BX23" s="32">
        <f>BJ23/AZ23</f>
        <v>0.16171869767797858</v>
      </c>
      <c r="BY23" s="32"/>
      <c r="BZ23" s="32"/>
      <c r="CA23" s="32">
        <f t="shared" ref="CA23:CA36" si="53">BM23/BC23</f>
        <v>0.11268754076973254</v>
      </c>
      <c r="CB23" s="32">
        <f t="shared" si="38"/>
        <v>7.9734648227440391E-2</v>
      </c>
      <c r="CC23" s="33">
        <f t="shared" si="2"/>
        <v>7.4261329054390521E-2</v>
      </c>
      <c r="CD23" s="194" t="s">
        <v>107</v>
      </c>
      <c r="CE23" s="34"/>
      <c r="CF23" s="34"/>
      <c r="CG23" s="34"/>
      <c r="CH23" s="34"/>
      <c r="CI23" s="34"/>
      <c r="CJ23" s="34"/>
      <c r="CK23" s="34"/>
      <c r="CL23" s="34">
        <f>(CB23-CA23)*100</f>
        <v>-3.2952892542292154</v>
      </c>
      <c r="CM23" s="561">
        <f t="shared" si="4"/>
        <v>-0.54733191730498709</v>
      </c>
      <c r="CN23" s="262"/>
      <c r="CO23" s="32">
        <f>Y23/O23</f>
        <v>0.5803571428571429</v>
      </c>
      <c r="CP23" s="32">
        <f>Z23/P23</f>
        <v>0.25</v>
      </c>
      <c r="CQ23" s="32"/>
      <c r="CR23" s="32"/>
      <c r="CS23" s="32">
        <f t="shared" ref="CS23:CS38" si="54">AC23/S23</f>
        <v>9.0643274853801165E-2</v>
      </c>
      <c r="CT23" s="32">
        <f t="shared" si="40"/>
        <v>0.17596566523605151</v>
      </c>
      <c r="CU23" s="33">
        <f t="shared" si="13"/>
        <v>8.0291970802919707E-2</v>
      </c>
      <c r="CV23" s="262">
        <f t="shared" si="50"/>
        <v>0</v>
      </c>
      <c r="CW23" s="32">
        <f t="shared" si="41"/>
        <v>0</v>
      </c>
      <c r="CX23" s="33">
        <f t="shared" si="15"/>
        <v>1.0948905109489052E-2</v>
      </c>
      <c r="CY23" s="262">
        <f t="shared" si="51"/>
        <v>0.17251461988304093</v>
      </c>
      <c r="CZ23" s="32">
        <f t="shared" si="42"/>
        <v>0.18025751072961374</v>
      </c>
      <c r="DA23" s="33">
        <f t="shared" si="17"/>
        <v>6.9343065693430656E-2</v>
      </c>
      <c r="DB23" s="262">
        <f t="shared" si="52"/>
        <v>0.26315789473684209</v>
      </c>
      <c r="DC23" s="32">
        <f t="shared" si="43"/>
        <v>0.35622317596566522</v>
      </c>
      <c r="DD23" s="33">
        <f t="shared" si="19"/>
        <v>0.16058394160583941</v>
      </c>
      <c r="DE23" s="704">
        <f t="shared" si="20"/>
        <v>1.511391833972483E-2</v>
      </c>
      <c r="DF23" s="548">
        <f t="shared" si="6"/>
        <v>0.17596566523605151</v>
      </c>
      <c r="DG23" s="262"/>
      <c r="DH23" s="33"/>
      <c r="DI23" s="262"/>
      <c r="DJ23" s="172"/>
      <c r="DK23" s="188"/>
      <c r="DL23" s="95"/>
      <c r="DM23" s="188"/>
      <c r="DN23" s="172"/>
      <c r="DO23" s="188"/>
      <c r="DP23" s="95" t="s">
        <v>192</v>
      </c>
      <c r="DQ23" s="188"/>
      <c r="DR23" s="172" t="s">
        <v>192</v>
      </c>
      <c r="DS23" s="188"/>
      <c r="DT23" s="95"/>
      <c r="DU23" s="188"/>
      <c r="DV23" s="172"/>
    </row>
    <row r="24" spans="1:126" s="19" customFormat="1" x14ac:dyDescent="0.25">
      <c r="A24" s="9">
        <v>46</v>
      </c>
      <c r="B24" s="14" t="s">
        <v>242</v>
      </c>
      <c r="C24" s="3">
        <v>22</v>
      </c>
      <c r="D24" s="3">
        <v>22</v>
      </c>
      <c r="E24" s="3">
        <v>22</v>
      </c>
      <c r="F24" s="3"/>
      <c r="G24" s="3">
        <v>24</v>
      </c>
      <c r="H24" s="3">
        <v>30</v>
      </c>
      <c r="I24" s="3">
        <v>22</v>
      </c>
      <c r="J24" s="4">
        <v>20</v>
      </c>
      <c r="K24" s="194">
        <v>30</v>
      </c>
      <c r="L24" s="3">
        <v>6</v>
      </c>
      <c r="M24" s="4">
        <v>2</v>
      </c>
      <c r="N24" s="194">
        <v>299</v>
      </c>
      <c r="O24" s="3">
        <v>330</v>
      </c>
      <c r="P24" s="3">
        <v>335</v>
      </c>
      <c r="Q24" s="3"/>
      <c r="R24" s="3">
        <v>163</v>
      </c>
      <c r="S24" s="3">
        <v>156</v>
      </c>
      <c r="T24" s="3">
        <v>121</v>
      </c>
      <c r="U24" s="4">
        <v>164</v>
      </c>
      <c r="V24" s="194">
        <v>0</v>
      </c>
      <c r="W24" s="3">
        <v>0</v>
      </c>
      <c r="X24" s="3">
        <v>2</v>
      </c>
      <c r="Y24" s="3">
        <v>12</v>
      </c>
      <c r="Z24" s="3">
        <v>12</v>
      </c>
      <c r="AA24" s="3"/>
      <c r="AB24" s="3">
        <v>39</v>
      </c>
      <c r="AC24" s="3">
        <v>2</v>
      </c>
      <c r="AD24" s="3">
        <v>3</v>
      </c>
      <c r="AE24" s="4">
        <v>11</v>
      </c>
      <c r="AF24" s="194">
        <v>30</v>
      </c>
      <c r="AG24" s="3">
        <v>56</v>
      </c>
      <c r="AH24" s="4">
        <v>153</v>
      </c>
      <c r="AI24" s="194">
        <v>46</v>
      </c>
      <c r="AJ24" s="3">
        <v>53</v>
      </c>
      <c r="AK24" s="4">
        <v>106</v>
      </c>
      <c r="AL24" s="247">
        <v>17.487094552677558</v>
      </c>
      <c r="AM24" s="30">
        <v>16.804116083573799</v>
      </c>
      <c r="AN24" s="30">
        <v>23.505842311654458</v>
      </c>
      <c r="AO24" s="30">
        <v>23.505842311654458</v>
      </c>
      <c r="AP24" s="30">
        <v>23.505842311654458</v>
      </c>
      <c r="AQ24" s="30"/>
      <c r="AR24" s="30">
        <v>47.922322582113935</v>
      </c>
      <c r="AS24" s="30">
        <v>47.922322582113935</v>
      </c>
      <c r="AT24" s="3">
        <v>47.92</v>
      </c>
      <c r="AU24" s="4">
        <v>47.92</v>
      </c>
      <c r="AV24" s="251">
        <v>177496.14401739318</v>
      </c>
      <c r="AW24" s="16">
        <v>166791.87938600237</v>
      </c>
      <c r="AX24" s="16">
        <v>204897.80934656036</v>
      </c>
      <c r="AY24" s="16">
        <v>292504.02672722412</v>
      </c>
      <c r="AZ24" s="16">
        <v>293057.52386156027</v>
      </c>
      <c r="BA24" s="16"/>
      <c r="BB24" s="16">
        <v>271099.76607987436</v>
      </c>
      <c r="BC24" s="16">
        <v>415248.06347146572</v>
      </c>
      <c r="BD24" s="16">
        <v>255796.2</v>
      </c>
      <c r="BE24" s="16">
        <v>246196.82</v>
      </c>
      <c r="BF24" s="16">
        <v>17620.844502877047</v>
      </c>
      <c r="BG24" s="16">
        <v>15253.185809984006</v>
      </c>
      <c r="BH24" s="16">
        <v>23719.273083249383</v>
      </c>
      <c r="BI24" s="16">
        <v>39167.392331290088</v>
      </c>
      <c r="BJ24" s="16">
        <v>66627.395404693205</v>
      </c>
      <c r="BK24" s="16"/>
      <c r="BL24" s="16">
        <v>21266.242081718374</v>
      </c>
      <c r="BM24" s="16">
        <v>17933.876301216271</v>
      </c>
      <c r="BN24" s="16">
        <v>-8846</v>
      </c>
      <c r="BO24" s="578">
        <v>35929.89</v>
      </c>
      <c r="BP24" s="251">
        <v>117956.07310146214</v>
      </c>
      <c r="BQ24" s="16">
        <v>103024.9</v>
      </c>
      <c r="BR24" s="578">
        <v>96492.3</v>
      </c>
      <c r="BS24" s="698">
        <f t="shared" si="0"/>
        <v>-6.3407972247485719E-2</v>
      </c>
      <c r="BT24" s="262">
        <f>BF24/AV24</f>
        <v>9.9274520020842527E-2</v>
      </c>
      <c r="BU24" s="32">
        <f>BG24/AW24</f>
        <v>9.1450410332531429E-2</v>
      </c>
      <c r="BV24" s="32">
        <f>BH24/AX24</f>
        <v>0.11576147719144739</v>
      </c>
      <c r="BW24" s="32">
        <f>BI24/AY24</f>
        <v>0.13390377140966955</v>
      </c>
      <c r="BX24" s="32">
        <f>BJ24/AZ24</f>
        <v>0.22735261844417903</v>
      </c>
      <c r="BY24" s="32"/>
      <c r="BZ24" s="32">
        <f>BL24/BB24</f>
        <v>7.8444339474098554E-2</v>
      </c>
      <c r="CA24" s="32">
        <f t="shared" si="53"/>
        <v>4.3188344218367723E-2</v>
      </c>
      <c r="CB24" s="32">
        <f t="shared" si="38"/>
        <v>-3.4582218187760409E-2</v>
      </c>
      <c r="CC24" s="33">
        <f t="shared" si="2"/>
        <v>0.14593969978978608</v>
      </c>
      <c r="CD24" s="194" t="s">
        <v>107</v>
      </c>
      <c r="CE24" s="34">
        <f>(BU24-BT24)*100</f>
        <v>-0.78241096883110983</v>
      </c>
      <c r="CF24" s="34">
        <f>(BV24-BU24)*100</f>
        <v>2.4311066858915957</v>
      </c>
      <c r="CG24" s="34">
        <f>(BW24-BV24)*100</f>
        <v>1.8142294218222166</v>
      </c>
      <c r="CH24" s="34">
        <f>(BX24-BW24)*100</f>
        <v>9.3448847034509477</v>
      </c>
      <c r="CI24" s="34"/>
      <c r="CJ24" s="34"/>
      <c r="CK24" s="34">
        <f>(CA24-BZ24)*100</f>
        <v>-3.525599525573083</v>
      </c>
      <c r="CL24" s="34">
        <f>(CB24-CA24)*100</f>
        <v>-7.7770562406128132</v>
      </c>
      <c r="CM24" s="561">
        <f t="shared" si="4"/>
        <v>18.052191797754649</v>
      </c>
      <c r="CN24" s="262">
        <f>X24/N24</f>
        <v>6.688963210702341E-3</v>
      </c>
      <c r="CO24" s="32">
        <f>Y24/O24</f>
        <v>3.6363636363636362E-2</v>
      </c>
      <c r="CP24" s="32"/>
      <c r="CQ24" s="32"/>
      <c r="CR24" s="32">
        <f>AB24/R24</f>
        <v>0.2392638036809816</v>
      </c>
      <c r="CS24" s="32">
        <f t="shared" si="54"/>
        <v>1.282051282051282E-2</v>
      </c>
      <c r="CT24" s="32">
        <f t="shared" si="40"/>
        <v>2.4793388429752067E-2</v>
      </c>
      <c r="CU24" s="33">
        <f t="shared" si="13"/>
        <v>6.7073170731707321E-2</v>
      </c>
      <c r="CV24" s="262">
        <f t="shared" si="50"/>
        <v>0.19230769230769232</v>
      </c>
      <c r="CW24" s="32">
        <f t="shared" si="41"/>
        <v>0.46280991735537191</v>
      </c>
      <c r="CX24" s="33">
        <f t="shared" si="15"/>
        <v>0.93292682926829273</v>
      </c>
      <c r="CY24" s="262">
        <f t="shared" si="51"/>
        <v>0.29487179487179488</v>
      </c>
      <c r="CZ24" s="32">
        <f t="shared" si="42"/>
        <v>0.43801652892561982</v>
      </c>
      <c r="DA24" s="33">
        <f t="shared" si="17"/>
        <v>0.64634146341463417</v>
      </c>
      <c r="DB24" s="262">
        <f t="shared" si="52"/>
        <v>0.5</v>
      </c>
      <c r="DC24" s="32">
        <f t="shared" si="43"/>
        <v>0.92561983471074383</v>
      </c>
      <c r="DD24" s="33">
        <f t="shared" si="19"/>
        <v>1.6463414634146341</v>
      </c>
      <c r="DE24" s="704">
        <f t="shared" si="20"/>
        <v>0</v>
      </c>
      <c r="DF24" s="548">
        <f t="shared" si="6"/>
        <v>0.35537190082644626</v>
      </c>
      <c r="DG24" s="262"/>
      <c r="DH24" s="33"/>
      <c r="DI24" s="262"/>
      <c r="DJ24" s="4" t="s">
        <v>192</v>
      </c>
      <c r="DK24" s="192"/>
      <c r="DL24" s="3" t="s">
        <v>192</v>
      </c>
      <c r="DM24" s="194"/>
      <c r="DN24" s="4" t="s">
        <v>192</v>
      </c>
      <c r="DO24" s="192"/>
      <c r="DP24" s="3" t="s">
        <v>192</v>
      </c>
      <c r="DQ24" s="194"/>
      <c r="DR24" s="4" t="s">
        <v>192</v>
      </c>
      <c r="DS24" s="192" t="s">
        <v>192</v>
      </c>
      <c r="DT24" s="3"/>
      <c r="DU24" s="194"/>
      <c r="DV24" s="4" t="s">
        <v>192</v>
      </c>
    </row>
    <row r="25" spans="1:126" x14ac:dyDescent="0.25">
      <c r="A25" s="9">
        <v>47</v>
      </c>
      <c r="B25" s="14" t="s">
        <v>22</v>
      </c>
      <c r="C25" s="3"/>
      <c r="D25" s="3"/>
      <c r="E25" s="3"/>
      <c r="F25" s="3">
        <v>8</v>
      </c>
      <c r="G25" s="3">
        <v>8</v>
      </c>
      <c r="H25" s="3">
        <v>14</v>
      </c>
      <c r="I25" s="3"/>
      <c r="J25" s="4">
        <v>9</v>
      </c>
      <c r="K25" s="194">
        <v>51</v>
      </c>
      <c r="L25" s="3"/>
      <c r="M25" s="4">
        <v>55</v>
      </c>
      <c r="N25" s="194"/>
      <c r="O25" s="3"/>
      <c r="P25" s="3"/>
      <c r="Q25" s="3">
        <v>660</v>
      </c>
      <c r="R25" s="3">
        <v>651</v>
      </c>
      <c r="S25" s="3">
        <v>847</v>
      </c>
      <c r="T25" s="3"/>
      <c r="U25" s="4">
        <v>397</v>
      </c>
      <c r="V25" s="194"/>
      <c r="W25" s="3"/>
      <c r="X25" s="3"/>
      <c r="Y25" s="3"/>
      <c r="Z25" s="3"/>
      <c r="AA25" s="3">
        <v>53</v>
      </c>
      <c r="AB25" s="3">
        <v>64</v>
      </c>
      <c r="AC25" s="3">
        <v>66</v>
      </c>
      <c r="AD25" s="3"/>
      <c r="AE25" s="4">
        <v>55</v>
      </c>
      <c r="AF25" s="194">
        <v>0</v>
      </c>
      <c r="AG25" s="3"/>
      <c r="AH25" s="4">
        <v>0</v>
      </c>
      <c r="AI25" s="194">
        <v>0</v>
      </c>
      <c r="AJ25" s="3"/>
      <c r="AK25" s="4">
        <v>196</v>
      </c>
      <c r="AL25" s="247"/>
      <c r="AM25" s="30"/>
      <c r="AN25" s="30"/>
      <c r="AO25" s="30"/>
      <c r="AP25" s="30"/>
      <c r="AQ25" s="30">
        <v>56.658755499399547</v>
      </c>
      <c r="AR25" s="30">
        <v>56.658755499399547</v>
      </c>
      <c r="AS25" s="30">
        <v>56.658755499399547</v>
      </c>
      <c r="AT25" s="30"/>
      <c r="AU25" s="584">
        <v>56.66</v>
      </c>
      <c r="AV25" s="251"/>
      <c r="AW25" s="16"/>
      <c r="AX25" s="16"/>
      <c r="AY25" s="16"/>
      <c r="AZ25" s="16"/>
      <c r="BA25" s="16">
        <v>1242662.2500725666</v>
      </c>
      <c r="BB25" s="16">
        <v>1167853.3417567345</v>
      </c>
      <c r="BC25" s="16">
        <v>1341492.080295502</v>
      </c>
      <c r="BD25" s="16"/>
      <c r="BE25" s="16">
        <v>1123987</v>
      </c>
      <c r="BF25" s="16"/>
      <c r="BG25" s="16"/>
      <c r="BH25" s="16"/>
      <c r="BI25" s="16"/>
      <c r="BJ25" s="16"/>
      <c r="BK25" s="16">
        <v>96331.267323464301</v>
      </c>
      <c r="BL25" s="16">
        <v>94942.544436286655</v>
      </c>
      <c r="BM25" s="16">
        <v>101260.09527549644</v>
      </c>
      <c r="BN25" s="16"/>
      <c r="BO25" s="578">
        <v>102658</v>
      </c>
      <c r="BP25" s="251">
        <v>231351.84204984605</v>
      </c>
      <c r="BQ25" s="16"/>
      <c r="BR25" s="578">
        <v>166775</v>
      </c>
      <c r="BS25" s="698"/>
      <c r="BT25" s="262"/>
      <c r="BU25" s="32"/>
      <c r="BV25" s="32"/>
      <c r="BW25" s="32"/>
      <c r="BX25" s="32"/>
      <c r="BY25" s="32">
        <f>BK25/BA25</f>
        <v>7.7520072181993888E-2</v>
      </c>
      <c r="BZ25" s="32">
        <f>BL25/BB25</f>
        <v>8.1296632926074475E-2</v>
      </c>
      <c r="CA25" s="32">
        <f t="shared" si="53"/>
        <v>7.5483185300051131E-2</v>
      </c>
      <c r="CB25" s="32"/>
      <c r="CC25" s="33">
        <f t="shared" si="2"/>
        <v>9.1333796565262762E-2</v>
      </c>
      <c r="CD25" s="194" t="s">
        <v>107</v>
      </c>
      <c r="CE25" s="34"/>
      <c r="CF25" s="34"/>
      <c r="CG25" s="34"/>
      <c r="CH25" s="34"/>
      <c r="CI25" s="34"/>
      <c r="CJ25" s="34">
        <f>(BZ25-BY25)*100</f>
        <v>0.37765607440805871</v>
      </c>
      <c r="CK25" s="34">
        <f>(CA25-BZ25)*100</f>
        <v>-0.58134476260233436</v>
      </c>
      <c r="CL25" s="34"/>
      <c r="CM25" s="561">
        <f t="shared" si="4"/>
        <v>9.1333796565262766</v>
      </c>
      <c r="CN25" s="262"/>
      <c r="CO25" s="32"/>
      <c r="CP25" s="32"/>
      <c r="CQ25" s="32">
        <f>AA25/Q25</f>
        <v>8.0303030303030307E-2</v>
      </c>
      <c r="CR25" s="32">
        <f>AB25/R25</f>
        <v>9.8310291858678955E-2</v>
      </c>
      <c r="CS25" s="32">
        <f t="shared" si="54"/>
        <v>7.792207792207792E-2</v>
      </c>
      <c r="CT25" s="32"/>
      <c r="CU25" s="33">
        <f t="shared" si="13"/>
        <v>0.1385390428211587</v>
      </c>
      <c r="CV25" s="262">
        <f t="shared" si="50"/>
        <v>0</v>
      </c>
      <c r="CW25" s="32"/>
      <c r="CX25" s="33">
        <f t="shared" si="15"/>
        <v>0</v>
      </c>
      <c r="CY25" s="262">
        <f t="shared" si="51"/>
        <v>0</v>
      </c>
      <c r="CZ25" s="32"/>
      <c r="DA25" s="33">
        <f t="shared" si="17"/>
        <v>0.49370277078085645</v>
      </c>
      <c r="DB25" s="262">
        <f t="shared" si="52"/>
        <v>7.792207792207792E-2</v>
      </c>
      <c r="DC25" s="32"/>
      <c r="DD25" s="33">
        <f t="shared" si="19"/>
        <v>0.63224181360201515</v>
      </c>
      <c r="DE25" s="704"/>
      <c r="DF25" s="548"/>
      <c r="DG25" s="262" t="s">
        <v>192</v>
      </c>
      <c r="DH25" s="33"/>
      <c r="DI25" s="262"/>
      <c r="DJ25" s="172"/>
      <c r="DK25" s="188"/>
      <c r="DL25" s="95" t="s">
        <v>192</v>
      </c>
      <c r="DM25" s="188" t="s">
        <v>192</v>
      </c>
      <c r="DN25" s="172"/>
      <c r="DO25" s="188"/>
      <c r="DP25" s="95"/>
      <c r="DQ25" s="188"/>
      <c r="DR25" s="172"/>
      <c r="DS25" s="188"/>
      <c r="DT25" s="95"/>
      <c r="DU25" s="188"/>
      <c r="DV25" s="172"/>
    </row>
    <row r="26" spans="1:126" x14ac:dyDescent="0.25">
      <c r="A26" s="9">
        <v>50</v>
      </c>
      <c r="B26" s="14" t="s">
        <v>229</v>
      </c>
      <c r="C26" s="3">
        <v>0</v>
      </c>
      <c r="D26" s="3">
        <v>2</v>
      </c>
      <c r="E26" s="3">
        <v>6</v>
      </c>
      <c r="F26" s="3">
        <v>6</v>
      </c>
      <c r="G26" s="3">
        <v>6</v>
      </c>
      <c r="H26" s="3">
        <v>8</v>
      </c>
      <c r="I26" s="3">
        <v>7</v>
      </c>
      <c r="J26" s="4">
        <v>18</v>
      </c>
      <c r="K26" s="194">
        <v>72</v>
      </c>
      <c r="L26" s="3">
        <v>63</v>
      </c>
      <c r="M26" s="4">
        <v>80</v>
      </c>
      <c r="N26" s="194">
        <v>230</v>
      </c>
      <c r="O26" s="3">
        <v>373</v>
      </c>
      <c r="P26" s="3">
        <v>393</v>
      </c>
      <c r="Q26" s="3">
        <v>442</v>
      </c>
      <c r="R26" s="3">
        <v>405</v>
      </c>
      <c r="S26" s="3">
        <v>429</v>
      </c>
      <c r="T26" s="3">
        <v>397</v>
      </c>
      <c r="U26" s="4">
        <v>483</v>
      </c>
      <c r="V26" s="194">
        <v>68</v>
      </c>
      <c r="W26" s="3">
        <v>67</v>
      </c>
      <c r="X26" s="3">
        <v>21</v>
      </c>
      <c r="Y26" s="3">
        <v>10</v>
      </c>
      <c r="Z26" s="3">
        <v>8</v>
      </c>
      <c r="AA26" s="3">
        <v>0</v>
      </c>
      <c r="AB26" s="3">
        <v>7</v>
      </c>
      <c r="AC26" s="3">
        <v>3</v>
      </c>
      <c r="AD26" s="3">
        <v>3</v>
      </c>
      <c r="AE26" s="4">
        <v>7</v>
      </c>
      <c r="AF26" s="194">
        <v>116</v>
      </c>
      <c r="AG26" s="3">
        <v>13</v>
      </c>
      <c r="AH26" s="4">
        <v>36</v>
      </c>
      <c r="AI26" s="194">
        <v>123</v>
      </c>
      <c r="AJ26" s="3">
        <v>4</v>
      </c>
      <c r="AK26" s="4">
        <v>7</v>
      </c>
      <c r="AL26" s="247">
        <v>41.974718413668676</v>
      </c>
      <c r="AM26" s="30">
        <v>49.444795419491065</v>
      </c>
      <c r="AN26" s="30">
        <v>53.357692898731372</v>
      </c>
      <c r="AO26" s="30">
        <v>51.934821088098531</v>
      </c>
      <c r="AP26" s="30">
        <v>49.800513372149275</v>
      </c>
      <c r="AQ26" s="30">
        <v>49.800513372149275</v>
      </c>
      <c r="AR26" s="30">
        <v>49.800513372149275</v>
      </c>
      <c r="AS26" s="30">
        <v>49.800513372149275</v>
      </c>
      <c r="AT26" s="30">
        <v>49.8</v>
      </c>
      <c r="AU26" s="584">
        <v>49.8</v>
      </c>
      <c r="AV26" s="251">
        <v>527465.69456064561</v>
      </c>
      <c r="AW26" s="16">
        <v>474613.12115468894</v>
      </c>
      <c r="AX26" s="16">
        <v>493587.11674947781</v>
      </c>
      <c r="AY26" s="16">
        <v>675203.89753046376</v>
      </c>
      <c r="AZ26" s="16">
        <v>733772.14699973247</v>
      </c>
      <c r="BA26" s="16">
        <v>645521.36868885206</v>
      </c>
      <c r="BB26" s="16">
        <v>682020.87637520558</v>
      </c>
      <c r="BC26" s="16">
        <v>652494.86343276361</v>
      </c>
      <c r="BD26" s="16">
        <v>489747.04</v>
      </c>
      <c r="BE26" s="16">
        <v>803899.59</v>
      </c>
      <c r="BF26" s="16">
        <v>115865.87441164251</v>
      </c>
      <c r="BG26" s="16">
        <v>103246.42432313989</v>
      </c>
      <c r="BH26" s="16">
        <v>14228.718106328364</v>
      </c>
      <c r="BI26" s="16">
        <v>51870.791856620053</v>
      </c>
      <c r="BJ26" s="16">
        <v>50684.116766552266</v>
      </c>
      <c r="BK26" s="16">
        <v>23881.480469661528</v>
      </c>
      <c r="BL26" s="16">
        <v>34765.553411762026</v>
      </c>
      <c r="BM26" s="16">
        <v>27034.564402023894</v>
      </c>
      <c r="BN26" s="16">
        <v>0</v>
      </c>
      <c r="BO26" s="578">
        <v>93880.82</v>
      </c>
      <c r="BP26" s="251">
        <v>252156.74640440292</v>
      </c>
      <c r="BQ26" s="16">
        <v>250279.27</v>
      </c>
      <c r="BR26" s="578">
        <v>248214.81</v>
      </c>
      <c r="BS26" s="698">
        <f t="shared" si="0"/>
        <v>-8.2486256252864727E-3</v>
      </c>
      <c r="BT26" s="262">
        <f>BF26/AV26</f>
        <v>0.21966523246247016</v>
      </c>
      <c r="BU26" s="32">
        <f>BG26/AW26</f>
        <v>0.21753807410960549</v>
      </c>
      <c r="BV26" s="32">
        <f>BH26/AX26</f>
        <v>2.8827166721918734E-2</v>
      </c>
      <c r="BW26" s="32">
        <f>BI26/AY26</f>
        <v>7.6822411787514533E-2</v>
      </c>
      <c r="BX26" s="32">
        <f>BJ26/AZ26</f>
        <v>6.9073372400125649E-2</v>
      </c>
      <c r="BY26" s="32">
        <f>BK26/BA26</f>
        <v>3.6995646663360339E-2</v>
      </c>
      <c r="BZ26" s="32">
        <f>BL26/BB26</f>
        <v>5.0974324417360176E-2</v>
      </c>
      <c r="CA26" s="32">
        <f t="shared" si="53"/>
        <v>4.1432608771501345E-2</v>
      </c>
      <c r="CB26" s="32">
        <f t="shared" ref="CB26" si="55">BN26/BD26</f>
        <v>0</v>
      </c>
      <c r="CC26" s="33">
        <f t="shared" si="2"/>
        <v>0.11678177370385276</v>
      </c>
      <c r="CD26" s="194" t="s">
        <v>107</v>
      </c>
      <c r="CE26" s="34">
        <f>(BU26-BT26)*100</f>
        <v>-0.2127158352864672</v>
      </c>
      <c r="CF26" s="34">
        <f>(BV26-BU26)*100</f>
        <v>-18.871090738768675</v>
      </c>
      <c r="CG26" s="34">
        <f>(BW26-BV26)*100</f>
        <v>4.79952450655958</v>
      </c>
      <c r="CH26" s="34">
        <f>(BX26-BW26)*100</f>
        <v>-0.77490393873888841</v>
      </c>
      <c r="CI26" s="34">
        <f>(BY26-BX26)*100</f>
        <v>-3.207772573676531</v>
      </c>
      <c r="CJ26" s="34">
        <f>(BZ26-BY26)*100</f>
        <v>1.3978677753999837</v>
      </c>
      <c r="CK26" s="34">
        <f>(CA26-BZ26)*100</f>
        <v>-0.95417156458588304</v>
      </c>
      <c r="CL26" s="34">
        <f>(CB26-CA26)*100</f>
        <v>-4.1432608771501345</v>
      </c>
      <c r="CM26" s="561">
        <f t="shared" si="4"/>
        <v>11.678177370385276</v>
      </c>
      <c r="CN26" s="262">
        <f>X26/N26</f>
        <v>9.1304347826086957E-2</v>
      </c>
      <c r="CO26" s="32">
        <f>Y26/O26</f>
        <v>2.6809651474530832E-2</v>
      </c>
      <c r="CP26" s="32">
        <f>Z26/P26</f>
        <v>2.0356234096692113E-2</v>
      </c>
      <c r="CQ26" s="32">
        <f>AA26/Q26</f>
        <v>0</v>
      </c>
      <c r="CR26" s="32">
        <f>AB26/R26</f>
        <v>1.7283950617283949E-2</v>
      </c>
      <c r="CS26" s="32">
        <f t="shared" si="54"/>
        <v>6.993006993006993E-3</v>
      </c>
      <c r="CT26" s="32">
        <f>AD26/T26</f>
        <v>7.556675062972292E-3</v>
      </c>
      <c r="CU26" s="33">
        <f t="shared" si="13"/>
        <v>1.4492753623188406E-2</v>
      </c>
      <c r="CV26" s="262">
        <f t="shared" si="50"/>
        <v>0.2703962703962704</v>
      </c>
      <c r="CW26" s="32">
        <f>AG26/T26</f>
        <v>3.2745591939546598E-2</v>
      </c>
      <c r="CX26" s="33">
        <f t="shared" si="15"/>
        <v>7.4534161490683232E-2</v>
      </c>
      <c r="CY26" s="262">
        <f t="shared" si="51"/>
        <v>0.28671328671328672</v>
      </c>
      <c r="CZ26" s="32">
        <f>AJ26/T26</f>
        <v>1.0075566750629723E-2</v>
      </c>
      <c r="DA26" s="33">
        <f t="shared" si="17"/>
        <v>1.4492753623188406E-2</v>
      </c>
      <c r="DB26" s="262">
        <f t="shared" si="52"/>
        <v>0.5641025641025641</v>
      </c>
      <c r="DC26" s="32">
        <f>(AD26+AG26+AJ26)/T26</f>
        <v>5.0377833753148617E-2</v>
      </c>
      <c r="DD26" s="33">
        <f t="shared" si="19"/>
        <v>0.10351966873706005</v>
      </c>
      <c r="DE26" s="704">
        <f t="shared" si="20"/>
        <v>0</v>
      </c>
      <c r="DF26" s="548">
        <f t="shared" si="6"/>
        <v>0.21662468513853905</v>
      </c>
      <c r="DG26" s="262" t="s">
        <v>192</v>
      </c>
      <c r="DH26" s="33"/>
      <c r="DI26" s="262" t="s">
        <v>192</v>
      </c>
      <c r="DJ26" s="172"/>
      <c r="DK26" s="188"/>
      <c r="DL26" s="95" t="s">
        <v>192</v>
      </c>
      <c r="DM26" s="188"/>
      <c r="DN26" s="172" t="s">
        <v>192</v>
      </c>
      <c r="DO26" s="188" t="s">
        <v>192</v>
      </c>
      <c r="DP26" s="95"/>
      <c r="DQ26" s="188" t="s">
        <v>192</v>
      </c>
      <c r="DR26" s="172"/>
      <c r="DS26" s="188" t="s">
        <v>192</v>
      </c>
      <c r="DT26" s="95"/>
      <c r="DU26" s="188" t="s">
        <v>192</v>
      </c>
      <c r="DV26" s="172"/>
    </row>
    <row r="27" spans="1:126" x14ac:dyDescent="0.25">
      <c r="A27" s="9">
        <v>52</v>
      </c>
      <c r="B27" s="14" t="s">
        <v>156</v>
      </c>
      <c r="C27" s="3"/>
      <c r="D27" s="3"/>
      <c r="E27" s="3"/>
      <c r="F27" s="3">
        <v>4</v>
      </c>
      <c r="G27" s="3"/>
      <c r="H27" s="3">
        <v>4</v>
      </c>
      <c r="I27" s="3"/>
      <c r="J27" s="4">
        <v>4</v>
      </c>
      <c r="K27" s="194">
        <v>59</v>
      </c>
      <c r="L27" s="3"/>
      <c r="M27" s="4">
        <v>47</v>
      </c>
      <c r="N27" s="194"/>
      <c r="O27" s="3"/>
      <c r="P27" s="3"/>
      <c r="Q27" s="3">
        <v>922</v>
      </c>
      <c r="R27" s="3"/>
      <c r="S27" s="3">
        <v>324</v>
      </c>
      <c r="T27" s="3"/>
      <c r="U27" s="4">
        <v>205</v>
      </c>
      <c r="V27" s="194"/>
      <c r="W27" s="3"/>
      <c r="X27" s="3"/>
      <c r="Y27" s="3"/>
      <c r="Z27" s="3"/>
      <c r="AA27" s="3">
        <v>315</v>
      </c>
      <c r="AB27" s="3"/>
      <c r="AC27" s="3">
        <v>9</v>
      </c>
      <c r="AD27" s="3"/>
      <c r="AE27" s="4">
        <v>6</v>
      </c>
      <c r="AF27" s="194">
        <v>26</v>
      </c>
      <c r="AG27" s="3"/>
      <c r="AH27" s="4">
        <v>0</v>
      </c>
      <c r="AI27" s="194">
        <v>80</v>
      </c>
      <c r="AJ27" s="3"/>
      <c r="AK27" s="4">
        <v>18</v>
      </c>
      <c r="AL27" s="247"/>
      <c r="AM27" s="3"/>
      <c r="AN27" s="30"/>
      <c r="AO27" s="30"/>
      <c r="AP27" s="30"/>
      <c r="AQ27" s="30">
        <v>63.388939163692861</v>
      </c>
      <c r="AR27" s="30"/>
      <c r="AS27" s="30">
        <v>69.919920774497584</v>
      </c>
      <c r="AT27" s="30"/>
      <c r="AU27" s="584">
        <v>63.71</v>
      </c>
      <c r="AV27" s="251"/>
      <c r="AW27" s="16"/>
      <c r="AX27" s="16"/>
      <c r="AY27" s="16"/>
      <c r="AZ27" s="16"/>
      <c r="BA27" s="16">
        <v>1053881.3097250443</v>
      </c>
      <c r="BB27" s="16"/>
      <c r="BC27" s="16">
        <v>1281472.6865527232</v>
      </c>
      <c r="BD27" s="16"/>
      <c r="BE27" s="16">
        <v>1220972</v>
      </c>
      <c r="BF27" s="16"/>
      <c r="BG27" s="16"/>
      <c r="BH27" s="16"/>
      <c r="BI27" s="16"/>
      <c r="BJ27" s="16"/>
      <c r="BK27" s="16">
        <v>91403.86224324278</v>
      </c>
      <c r="BL27" s="16"/>
      <c r="BM27" s="16">
        <v>85944.601908924815</v>
      </c>
      <c r="BN27" s="16"/>
      <c r="BO27" s="578">
        <v>27399</v>
      </c>
      <c r="BP27" s="251">
        <v>362490.22487066092</v>
      </c>
      <c r="BQ27" s="16"/>
      <c r="BR27" s="578">
        <v>294823</v>
      </c>
      <c r="BS27" s="698"/>
      <c r="BT27" s="262"/>
      <c r="BU27" s="32"/>
      <c r="BV27" s="32"/>
      <c r="BW27" s="32"/>
      <c r="BX27" s="32"/>
      <c r="BY27" s="32">
        <f>BK27/BA27</f>
        <v>8.6730698608830897E-2</v>
      </c>
      <c r="BZ27" s="32"/>
      <c r="CA27" s="32">
        <f t="shared" si="53"/>
        <v>6.7067057152910156E-2</v>
      </c>
      <c r="CB27" s="32"/>
      <c r="CC27" s="33">
        <f t="shared" si="2"/>
        <v>2.2440318041691373E-2</v>
      </c>
      <c r="CD27" s="194" t="s">
        <v>107</v>
      </c>
      <c r="CE27" s="34"/>
      <c r="CF27" s="34"/>
      <c r="CG27" s="34"/>
      <c r="CH27" s="34"/>
      <c r="CI27" s="34"/>
      <c r="CJ27" s="34"/>
      <c r="CK27" s="34"/>
      <c r="CL27" s="34"/>
      <c r="CM27" s="561">
        <f t="shared" si="4"/>
        <v>2.2440318041691372</v>
      </c>
      <c r="CN27" s="262"/>
      <c r="CO27" s="32"/>
      <c r="CP27" s="32"/>
      <c r="CQ27" s="32">
        <f>AA27/Q27</f>
        <v>0.34164859002169196</v>
      </c>
      <c r="CR27" s="32"/>
      <c r="CS27" s="32">
        <f t="shared" si="54"/>
        <v>2.7777777777777776E-2</v>
      </c>
      <c r="CT27" s="32"/>
      <c r="CU27" s="33">
        <f t="shared" si="13"/>
        <v>2.9268292682926831E-2</v>
      </c>
      <c r="CV27" s="262">
        <f t="shared" si="50"/>
        <v>8.0246913580246909E-2</v>
      </c>
      <c r="CW27" s="32"/>
      <c r="CX27" s="33">
        <f t="shared" si="15"/>
        <v>0</v>
      </c>
      <c r="CY27" s="262">
        <f t="shared" si="51"/>
        <v>0.24691358024691357</v>
      </c>
      <c r="CZ27" s="32"/>
      <c r="DA27" s="33">
        <f t="shared" si="17"/>
        <v>8.7804878048780483E-2</v>
      </c>
      <c r="DB27" s="262">
        <f t="shared" si="52"/>
        <v>0.35493827160493829</v>
      </c>
      <c r="DC27" s="32"/>
      <c r="DD27" s="33">
        <f t="shared" si="19"/>
        <v>0.11707317073170732</v>
      </c>
      <c r="DE27" s="704"/>
      <c r="DF27" s="548"/>
      <c r="DG27" s="262" t="s">
        <v>192</v>
      </c>
      <c r="DH27" s="33"/>
      <c r="DI27" s="262"/>
      <c r="DJ27" s="172"/>
      <c r="DK27" s="188" t="s">
        <v>192</v>
      </c>
      <c r="DL27" s="95"/>
      <c r="DM27" s="188" t="s">
        <v>192</v>
      </c>
      <c r="DN27" s="172"/>
      <c r="DO27" s="188"/>
      <c r="DP27" s="95"/>
      <c r="DQ27" s="188"/>
      <c r="DR27" s="172"/>
      <c r="DS27" s="188" t="s">
        <v>192</v>
      </c>
      <c r="DT27" s="95"/>
      <c r="DU27" s="188" t="s">
        <v>192</v>
      </c>
      <c r="DV27" s="172"/>
    </row>
    <row r="28" spans="1:126" s="19" customFormat="1" x14ac:dyDescent="0.25">
      <c r="A28" s="9">
        <v>52</v>
      </c>
      <c r="B28" s="14" t="s">
        <v>133</v>
      </c>
      <c r="C28" s="3">
        <v>5</v>
      </c>
      <c r="D28" s="3">
        <v>5</v>
      </c>
      <c r="E28" s="3">
        <v>6</v>
      </c>
      <c r="F28" s="3">
        <v>75</v>
      </c>
      <c r="G28" s="3"/>
      <c r="H28" s="3">
        <v>71</v>
      </c>
      <c r="I28" s="3">
        <v>6</v>
      </c>
      <c r="J28" s="4"/>
      <c r="K28" s="194">
        <v>7</v>
      </c>
      <c r="L28" s="3">
        <v>73</v>
      </c>
      <c r="M28" s="4"/>
      <c r="N28" s="194"/>
      <c r="O28" s="3">
        <v>78</v>
      </c>
      <c r="P28" s="3">
        <v>61</v>
      </c>
      <c r="Q28" s="3">
        <v>69</v>
      </c>
      <c r="R28" s="3"/>
      <c r="S28" s="3">
        <v>300</v>
      </c>
      <c r="T28" s="3">
        <v>417</v>
      </c>
      <c r="U28" s="4"/>
      <c r="V28" s="194"/>
      <c r="W28" s="3"/>
      <c r="X28" s="3"/>
      <c r="Y28" s="3">
        <v>0</v>
      </c>
      <c r="Z28" s="3">
        <v>17</v>
      </c>
      <c r="AA28" s="3">
        <v>15</v>
      </c>
      <c r="AB28" s="3"/>
      <c r="AC28" s="3">
        <v>19</v>
      </c>
      <c r="AD28" s="3">
        <v>15</v>
      </c>
      <c r="AE28" s="4"/>
      <c r="AF28" s="194">
        <v>36</v>
      </c>
      <c r="AG28" s="3">
        <v>150</v>
      </c>
      <c r="AH28" s="4"/>
      <c r="AI28" s="194">
        <v>12</v>
      </c>
      <c r="AJ28" s="3">
        <v>25</v>
      </c>
      <c r="AK28" s="4"/>
      <c r="AL28" s="247">
        <v>41.2348250721396</v>
      </c>
      <c r="AM28" s="30">
        <v>44.03788253908629</v>
      </c>
      <c r="AN28" s="30">
        <v>57.498249867672918</v>
      </c>
      <c r="AO28" s="30">
        <v>58.081627310032388</v>
      </c>
      <c r="AP28" s="30">
        <v>59.97404681817406</v>
      </c>
      <c r="AQ28" s="30">
        <v>61.126572984786655</v>
      </c>
      <c r="AR28" s="30"/>
      <c r="AS28" s="30">
        <v>66.46234227465979</v>
      </c>
      <c r="AT28" s="30">
        <v>64.680000000000007</v>
      </c>
      <c r="AU28" s="584"/>
      <c r="AV28" s="251">
        <v>560805.00395558367</v>
      </c>
      <c r="AW28" s="16">
        <v>490547.86256196606</v>
      </c>
      <c r="AX28" s="16">
        <v>625448.91605625465</v>
      </c>
      <c r="AY28" s="16">
        <v>824295.25159219361</v>
      </c>
      <c r="AZ28" s="16">
        <v>650618.09551453893</v>
      </c>
      <c r="BA28" s="16">
        <v>711509.33973056497</v>
      </c>
      <c r="BB28" s="16"/>
      <c r="BC28" s="16">
        <v>811978.87319935579</v>
      </c>
      <c r="BD28" s="16">
        <v>682750</v>
      </c>
      <c r="BE28" s="16"/>
      <c r="BF28" s="16">
        <v>3328.0971650702045</v>
      </c>
      <c r="BG28" s="16">
        <v>-1077.1139606490572</v>
      </c>
      <c r="BH28" s="16">
        <v>17450.099885601107</v>
      </c>
      <c r="BI28" s="16">
        <v>46159.384408739847</v>
      </c>
      <c r="BJ28" s="16">
        <v>-3463.269987080324</v>
      </c>
      <c r="BK28" s="16">
        <v>19552.079954012785</v>
      </c>
      <c r="BL28" s="16"/>
      <c r="BM28" s="16">
        <v>27640.707793353482</v>
      </c>
      <c r="BN28" s="16">
        <v>31824</v>
      </c>
      <c r="BO28" s="578"/>
      <c r="BP28" s="251">
        <v>101860.5471795835</v>
      </c>
      <c r="BQ28" s="16">
        <v>103134</v>
      </c>
      <c r="BR28" s="578"/>
      <c r="BS28" s="698"/>
      <c r="BT28" s="262">
        <f>BF28/AV28</f>
        <v>5.9344997665780339E-3</v>
      </c>
      <c r="BU28" s="32">
        <f>BG28/AW28</f>
        <v>-2.1957367320360019E-3</v>
      </c>
      <c r="BV28" s="32">
        <f>BH28/AX28</f>
        <v>2.7900120117933972E-2</v>
      </c>
      <c r="BW28" s="32">
        <f>BI28/AY28</f>
        <v>5.5998605256525773E-2</v>
      </c>
      <c r="BX28" s="32">
        <f>BJ28/AZ28</f>
        <v>-5.3230459019763497E-3</v>
      </c>
      <c r="BY28" s="32">
        <f>BK28/BA28</f>
        <v>2.7479723542935902E-2</v>
      </c>
      <c r="BZ28" s="32"/>
      <c r="CA28" s="32">
        <f t="shared" si="53"/>
        <v>3.4041166224490153E-2</v>
      </c>
      <c r="CB28" s="32">
        <f t="shared" ref="CB28:CB38" si="56">BN28/BD28</f>
        <v>4.6611497619919444E-2</v>
      </c>
      <c r="CC28" s="33"/>
      <c r="CD28" s="194"/>
      <c r="CE28" s="34">
        <f>(BU28-BT28)*100</f>
        <v>-0.81302364986140363</v>
      </c>
      <c r="CF28" s="34">
        <f>(BV28-BU28)*100</f>
        <v>3.0095856849969973</v>
      </c>
      <c r="CG28" s="34">
        <f>(BW28-BV28)*100</f>
        <v>2.8098485138591802</v>
      </c>
      <c r="CH28" s="34">
        <f>(BX28-BW28)*100</f>
        <v>-6.1321651158502117</v>
      </c>
      <c r="CI28" s="34">
        <f>(BY28-BX28)*100</f>
        <v>3.2802769444912254</v>
      </c>
      <c r="CJ28" s="34"/>
      <c r="CK28" s="34"/>
      <c r="CL28" s="34">
        <f t="shared" ref="CL28:CL43" si="57">(CB28-CA28)*100</f>
        <v>1.2570331395429291</v>
      </c>
      <c r="CM28" s="561">
        <f t="shared" si="4"/>
        <v>-4.6611497619919442</v>
      </c>
      <c r="CN28" s="262"/>
      <c r="CO28" s="32">
        <f t="shared" ref="CO28:CP34" si="58">Y28/O28</f>
        <v>0</v>
      </c>
      <c r="CP28" s="32">
        <f t="shared" si="58"/>
        <v>0.27868852459016391</v>
      </c>
      <c r="CQ28" s="32">
        <f>AA28/Q28</f>
        <v>0.21739130434782608</v>
      </c>
      <c r="CR28" s="32"/>
      <c r="CS28" s="32">
        <f t="shared" si="54"/>
        <v>6.3333333333333339E-2</v>
      </c>
      <c r="CT28" s="32">
        <f t="shared" ref="CT28:CT38" si="59">AD28/T28</f>
        <v>3.5971223021582732E-2</v>
      </c>
      <c r="CU28" s="33"/>
      <c r="CV28" s="262">
        <f t="shared" si="50"/>
        <v>0.12</v>
      </c>
      <c r="CW28" s="32">
        <f t="shared" ref="CW28:CW38" si="60">AG28/T28</f>
        <v>0.35971223021582732</v>
      </c>
      <c r="CX28" s="33"/>
      <c r="CY28" s="262">
        <f t="shared" si="51"/>
        <v>0.04</v>
      </c>
      <c r="CZ28" s="32">
        <f t="shared" ref="CZ28:CZ38" si="61">AJ28/T28</f>
        <v>5.9952038369304558E-2</v>
      </c>
      <c r="DA28" s="33"/>
      <c r="DB28" s="262">
        <f t="shared" si="52"/>
        <v>0.22333333333333333</v>
      </c>
      <c r="DC28" s="32">
        <f t="shared" ref="DC28:DC38" si="62">(AD28+AG28+AJ28)/T28</f>
        <v>0.45563549160671463</v>
      </c>
      <c r="DD28" s="33"/>
      <c r="DE28" s="704">
        <f t="shared" si="20"/>
        <v>-1</v>
      </c>
      <c r="DF28" s="548"/>
      <c r="DG28" s="262"/>
      <c r="DH28" s="33"/>
      <c r="DI28" s="262"/>
      <c r="DJ28" s="176"/>
      <c r="DK28" s="194" t="s">
        <v>192</v>
      </c>
      <c r="DL28" s="3"/>
      <c r="DM28" s="194" t="s">
        <v>192</v>
      </c>
      <c r="DN28" s="176"/>
      <c r="DO28" s="194"/>
      <c r="DP28" s="3" t="s">
        <v>192</v>
      </c>
      <c r="DQ28" s="194" t="s">
        <v>192</v>
      </c>
      <c r="DR28" s="176"/>
      <c r="DS28" s="194"/>
      <c r="DT28" s="3"/>
      <c r="DU28" s="194"/>
      <c r="DV28" s="176"/>
    </row>
    <row r="29" spans="1:126" s="19" customFormat="1" x14ac:dyDescent="0.25">
      <c r="A29" s="9">
        <v>53</v>
      </c>
      <c r="B29" s="14" t="s">
        <v>243</v>
      </c>
      <c r="C29" s="3">
        <v>41</v>
      </c>
      <c r="D29" s="3">
        <v>41</v>
      </c>
      <c r="E29" s="3">
        <v>41</v>
      </c>
      <c r="F29" s="3">
        <v>41</v>
      </c>
      <c r="G29" s="3">
        <v>0</v>
      </c>
      <c r="H29" s="3">
        <v>6</v>
      </c>
      <c r="I29" s="3">
        <v>52</v>
      </c>
      <c r="J29" s="4">
        <v>40</v>
      </c>
      <c r="K29" s="194">
        <v>41</v>
      </c>
      <c r="L29" s="3">
        <v>3</v>
      </c>
      <c r="M29" s="4">
        <v>9</v>
      </c>
      <c r="N29" s="194">
        <v>1062</v>
      </c>
      <c r="O29" s="3">
        <v>1020</v>
      </c>
      <c r="P29" s="3">
        <v>990</v>
      </c>
      <c r="Q29" s="3">
        <v>1006</v>
      </c>
      <c r="R29" s="3">
        <v>1330</v>
      </c>
      <c r="S29" s="3">
        <v>477</v>
      </c>
      <c r="T29" s="3">
        <v>756</v>
      </c>
      <c r="U29" s="4">
        <v>822</v>
      </c>
      <c r="V29" s="194">
        <v>2</v>
      </c>
      <c r="W29" s="3">
        <v>0</v>
      </c>
      <c r="X29" s="3">
        <v>0</v>
      </c>
      <c r="Y29" s="3">
        <v>0</v>
      </c>
      <c r="Z29" s="3">
        <v>1</v>
      </c>
      <c r="AA29" s="3">
        <v>25</v>
      </c>
      <c r="AB29" s="3">
        <v>7</v>
      </c>
      <c r="AC29" s="3">
        <v>16</v>
      </c>
      <c r="AD29" s="3">
        <v>43</v>
      </c>
      <c r="AE29" s="4">
        <v>5</v>
      </c>
      <c r="AF29" s="194">
        <v>68</v>
      </c>
      <c r="AG29" s="3">
        <v>48</v>
      </c>
      <c r="AH29" s="4">
        <v>188</v>
      </c>
      <c r="AI29" s="194">
        <v>157</v>
      </c>
      <c r="AJ29" s="3">
        <v>73</v>
      </c>
      <c r="AK29" s="4">
        <v>149</v>
      </c>
      <c r="AL29" s="247" t="s">
        <v>295</v>
      </c>
      <c r="AM29" s="30" t="s">
        <v>276</v>
      </c>
      <c r="AN29" s="30"/>
      <c r="AO29" s="30"/>
      <c r="AP29" s="30"/>
      <c r="AQ29" s="30">
        <v>60.173248871662658</v>
      </c>
      <c r="AR29" s="30">
        <v>63.858486861201705</v>
      </c>
      <c r="AS29" s="30">
        <v>75.298376218689711</v>
      </c>
      <c r="AT29" s="30">
        <v>69.86</v>
      </c>
      <c r="AU29" s="584">
        <v>65.099999999999994</v>
      </c>
      <c r="AV29" s="251"/>
      <c r="AW29" s="16"/>
      <c r="AX29" s="16"/>
      <c r="AY29" s="16"/>
      <c r="AZ29" s="16">
        <v>6141884.5083408747</v>
      </c>
      <c r="BA29" s="16">
        <v>896033.60254067997</v>
      </c>
      <c r="BB29" s="16">
        <v>985211.6094956774</v>
      </c>
      <c r="BC29" s="16">
        <v>1038110.1985759899</v>
      </c>
      <c r="BD29" s="16">
        <v>867462.07</v>
      </c>
      <c r="BE29" s="16">
        <v>871975.74</v>
      </c>
      <c r="BF29" s="16"/>
      <c r="BG29" s="16"/>
      <c r="BH29" s="16"/>
      <c r="BI29" s="16"/>
      <c r="BJ29" s="16">
        <v>192376.5374129914</v>
      </c>
      <c r="BK29" s="16">
        <v>245470.99902675569</v>
      </c>
      <c r="BL29" s="16">
        <v>356310.25150682125</v>
      </c>
      <c r="BM29" s="16">
        <v>92108.183789506031</v>
      </c>
      <c r="BN29" s="16">
        <v>30311.3</v>
      </c>
      <c r="BO29" s="578">
        <v>34257.5</v>
      </c>
      <c r="BP29" s="251">
        <v>398406.95272081549</v>
      </c>
      <c r="BQ29" s="16">
        <v>440470.05</v>
      </c>
      <c r="BR29" s="578">
        <v>444416.25</v>
      </c>
      <c r="BS29" s="698">
        <f t="shared" si="0"/>
        <v>8.9590654347554664E-3</v>
      </c>
      <c r="BT29" s="262"/>
      <c r="BU29" s="32"/>
      <c r="BV29" s="32"/>
      <c r="BW29" s="32"/>
      <c r="BX29" s="32">
        <f>BJ29/AZ29</f>
        <v>3.1322070148296979E-2</v>
      </c>
      <c r="BY29" s="32">
        <f>BK29/BA29</f>
        <v>0.27395289454628602</v>
      </c>
      <c r="BZ29" s="32">
        <f t="shared" ref="BZ29:BZ39" si="63">BL29/BB29</f>
        <v>0.36165860011456202</v>
      </c>
      <c r="CA29" s="32">
        <f t="shared" si="53"/>
        <v>8.8726788269543902E-2</v>
      </c>
      <c r="CB29" s="32">
        <f t="shared" si="56"/>
        <v>3.4942507630333623E-2</v>
      </c>
      <c r="CC29" s="33">
        <f t="shared" si="2"/>
        <v>3.9287216866836228E-2</v>
      </c>
      <c r="CD29" s="194" t="s">
        <v>107</v>
      </c>
      <c r="CE29" s="34"/>
      <c r="CF29" s="34"/>
      <c r="CG29" s="34"/>
      <c r="CH29" s="34"/>
      <c r="CI29" s="34">
        <f>(BY29-BX29)*100</f>
        <v>24.263082439798904</v>
      </c>
      <c r="CJ29" s="34">
        <f>(BZ29-BY29)*100</f>
        <v>8.7705705568276002</v>
      </c>
      <c r="CK29" s="34">
        <f t="shared" ref="CK29:CK38" si="64">(CA29-BZ29)*100</f>
        <v>-27.293181184501812</v>
      </c>
      <c r="CL29" s="34">
        <f t="shared" si="57"/>
        <v>-5.378428063921028</v>
      </c>
      <c r="CM29" s="561">
        <f t="shared" si="4"/>
        <v>0.43447092365026041</v>
      </c>
      <c r="CN29" s="262">
        <f t="shared" ref="CN29:CN34" si="65">X29/N29</f>
        <v>0</v>
      </c>
      <c r="CO29" s="32">
        <f t="shared" si="58"/>
        <v>0</v>
      </c>
      <c r="CP29" s="32">
        <f t="shared" si="58"/>
        <v>1.0101010101010101E-3</v>
      </c>
      <c r="CQ29" s="32">
        <f>AA29/Q29</f>
        <v>2.4850894632206761E-2</v>
      </c>
      <c r="CR29" s="32">
        <f t="shared" ref="CR29:CR39" si="66">AB29/R29</f>
        <v>5.263157894736842E-3</v>
      </c>
      <c r="CS29" s="32">
        <f t="shared" si="54"/>
        <v>3.3542976939203356E-2</v>
      </c>
      <c r="CT29" s="32">
        <f t="shared" si="59"/>
        <v>5.6878306878306875E-2</v>
      </c>
      <c r="CU29" s="33">
        <f t="shared" si="13"/>
        <v>6.082725060827251E-3</v>
      </c>
      <c r="CV29" s="262">
        <f t="shared" si="50"/>
        <v>0.14255765199161424</v>
      </c>
      <c r="CW29" s="32">
        <f t="shared" si="60"/>
        <v>6.3492063492063489E-2</v>
      </c>
      <c r="CX29" s="33">
        <f t="shared" si="15"/>
        <v>0.22871046228710462</v>
      </c>
      <c r="CY29" s="262">
        <f t="shared" si="51"/>
        <v>0.32914046121593293</v>
      </c>
      <c r="CZ29" s="32">
        <f t="shared" si="61"/>
        <v>9.6560846560846555E-2</v>
      </c>
      <c r="DA29" s="33">
        <f t="shared" si="17"/>
        <v>0.18126520681265207</v>
      </c>
      <c r="DB29" s="262">
        <f t="shared" si="52"/>
        <v>0.50524109014675056</v>
      </c>
      <c r="DC29" s="32">
        <f t="shared" si="62"/>
        <v>0.21693121693121692</v>
      </c>
      <c r="DD29" s="33">
        <f t="shared" si="19"/>
        <v>0.41605839416058393</v>
      </c>
      <c r="DE29" s="704">
        <f t="shared" si="20"/>
        <v>-6.8136272545090248E-2</v>
      </c>
      <c r="DF29" s="268">
        <f t="shared" si="6"/>
        <v>8.7301587301587297E-2</v>
      </c>
      <c r="DG29" s="31"/>
      <c r="DH29" s="33" t="s">
        <v>192</v>
      </c>
      <c r="DI29" s="31" t="s">
        <v>192</v>
      </c>
      <c r="DJ29" s="176"/>
      <c r="DK29" s="194" t="s">
        <v>192</v>
      </c>
      <c r="DL29" s="3"/>
      <c r="DM29" s="194" t="s">
        <v>192</v>
      </c>
      <c r="DN29" s="176"/>
      <c r="DO29" s="194" t="s">
        <v>192</v>
      </c>
      <c r="DP29" s="3"/>
      <c r="DQ29" s="194" t="s">
        <v>192</v>
      </c>
      <c r="DR29" s="176"/>
      <c r="DS29" s="194"/>
      <c r="DT29" s="3" t="s">
        <v>192</v>
      </c>
      <c r="DU29" s="194" t="s">
        <v>192</v>
      </c>
      <c r="DV29" s="176"/>
    </row>
    <row r="30" spans="1:126" x14ac:dyDescent="0.25">
      <c r="A30" s="9">
        <v>55</v>
      </c>
      <c r="B30" s="14" t="s">
        <v>230</v>
      </c>
      <c r="C30" s="3">
        <v>64</v>
      </c>
      <c r="D30" s="3">
        <v>64</v>
      </c>
      <c r="E30" s="3">
        <v>64</v>
      </c>
      <c r="F30" s="3"/>
      <c r="G30" s="3">
        <v>3</v>
      </c>
      <c r="H30" s="3">
        <v>4</v>
      </c>
      <c r="I30" s="3">
        <v>6</v>
      </c>
      <c r="J30" s="4">
        <v>86</v>
      </c>
      <c r="K30" s="194">
        <v>85</v>
      </c>
      <c r="L30" s="3">
        <v>152</v>
      </c>
      <c r="M30" s="4">
        <v>81</v>
      </c>
      <c r="N30" s="194">
        <v>39</v>
      </c>
      <c r="O30" s="3">
        <v>120</v>
      </c>
      <c r="P30" s="3">
        <v>248</v>
      </c>
      <c r="Q30" s="3"/>
      <c r="R30" s="3">
        <v>237</v>
      </c>
      <c r="S30" s="3">
        <v>328</v>
      </c>
      <c r="T30" s="3">
        <v>170</v>
      </c>
      <c r="U30" s="4">
        <v>158</v>
      </c>
      <c r="V30" s="194">
        <v>43</v>
      </c>
      <c r="W30" s="3">
        <v>10</v>
      </c>
      <c r="X30" s="3">
        <v>41</v>
      </c>
      <c r="Y30" s="3">
        <v>77</v>
      </c>
      <c r="Z30" s="3">
        <v>33</v>
      </c>
      <c r="AA30" s="3"/>
      <c r="AB30" s="3">
        <v>47</v>
      </c>
      <c r="AC30" s="3">
        <v>53</v>
      </c>
      <c r="AD30" s="3">
        <v>26</v>
      </c>
      <c r="AE30" s="4">
        <v>25</v>
      </c>
      <c r="AF30" s="194">
        <v>0</v>
      </c>
      <c r="AG30" s="3">
        <v>0</v>
      </c>
      <c r="AH30" s="4">
        <v>0</v>
      </c>
      <c r="AI30" s="194">
        <v>60</v>
      </c>
      <c r="AJ30" s="3">
        <v>30</v>
      </c>
      <c r="AK30" s="4">
        <v>37</v>
      </c>
      <c r="AL30" s="247">
        <v>34.68961474322856</v>
      </c>
      <c r="AM30" s="30">
        <v>35.899055782266466</v>
      </c>
      <c r="AN30" s="30">
        <v>47.338945139754472</v>
      </c>
      <c r="AO30" s="30">
        <v>56.018463184614767</v>
      </c>
      <c r="AP30" s="30">
        <v>56.018463184614767</v>
      </c>
      <c r="AQ30" s="30"/>
      <c r="AR30" s="30">
        <v>56.018463184614767</v>
      </c>
      <c r="AS30" s="30">
        <v>56.018463184614767</v>
      </c>
      <c r="AT30" s="30">
        <v>56.02</v>
      </c>
      <c r="AU30" s="584">
        <v>56.02</v>
      </c>
      <c r="AV30" s="251">
        <v>693070.89885658026</v>
      </c>
      <c r="AW30" s="16">
        <v>626457.73216999334</v>
      </c>
      <c r="AX30" s="16">
        <v>799500.28742010577</v>
      </c>
      <c r="AY30" s="16">
        <v>1021011.5480276151</v>
      </c>
      <c r="AZ30" s="16">
        <v>1132862.0781896517</v>
      </c>
      <c r="BA30" s="16"/>
      <c r="BB30" s="16">
        <v>907495.51795379655</v>
      </c>
      <c r="BC30" s="16">
        <v>915108.62203402375</v>
      </c>
      <c r="BD30" s="16">
        <v>1356000</v>
      </c>
      <c r="BE30" s="16">
        <v>899053</v>
      </c>
      <c r="BF30" s="16">
        <v>44332.417003887283</v>
      </c>
      <c r="BG30" s="16">
        <v>30705.573673456613</v>
      </c>
      <c r="BH30" s="16">
        <v>37208.097848048674</v>
      </c>
      <c r="BI30" s="16">
        <v>66251.757246686131</v>
      </c>
      <c r="BJ30" s="16">
        <v>113866.73951770338</v>
      </c>
      <c r="BK30" s="16"/>
      <c r="BL30" s="16">
        <v>123754.27572979096</v>
      </c>
      <c r="BM30" s="16">
        <v>36280.385427516063</v>
      </c>
      <c r="BN30" s="16">
        <v>146724</v>
      </c>
      <c r="BO30" s="578">
        <v>63789</v>
      </c>
      <c r="BP30" s="251">
        <v>146890.17137068088</v>
      </c>
      <c r="BQ30" s="16">
        <v>158005</v>
      </c>
      <c r="BR30" s="578">
        <v>156153</v>
      </c>
      <c r="BS30" s="698">
        <f t="shared" si="0"/>
        <v>-1.1721148064934654E-2</v>
      </c>
      <c r="BT30" s="262">
        <f t="shared" ref="BT30:BW33" si="67">BF30/AV30</f>
        <v>6.3965197611133798E-2</v>
      </c>
      <c r="BU30" s="32">
        <f t="shared" si="67"/>
        <v>4.9014597628311271E-2</v>
      </c>
      <c r="BV30" s="32">
        <f t="shared" si="67"/>
        <v>4.6539192585051931E-2</v>
      </c>
      <c r="BW30" s="32">
        <f t="shared" si="67"/>
        <v>6.4888352511458802E-2</v>
      </c>
      <c r="BX30" s="32">
        <f>BJ30/AZ30</f>
        <v>0.10051244693411038</v>
      </c>
      <c r="BY30" s="32"/>
      <c r="BZ30" s="32">
        <f t="shared" si="63"/>
        <v>0.13636902142374183</v>
      </c>
      <c r="CA30" s="32">
        <f t="shared" si="53"/>
        <v>3.9645987977771621E-2</v>
      </c>
      <c r="CB30" s="32">
        <f t="shared" si="56"/>
        <v>0.10820353982300884</v>
      </c>
      <c r="CC30" s="33">
        <f t="shared" si="2"/>
        <v>7.0951323225660778E-2</v>
      </c>
      <c r="CD30" s="194" t="s">
        <v>107</v>
      </c>
      <c r="CE30" s="34">
        <f t="shared" ref="CE30:CH33" si="68">(BU30-BT30)*100</f>
        <v>-1.4950599982822528</v>
      </c>
      <c r="CF30" s="34">
        <f t="shared" si="68"/>
        <v>-0.24754050432593405</v>
      </c>
      <c r="CG30" s="34">
        <f t="shared" si="68"/>
        <v>1.8349159926406871</v>
      </c>
      <c r="CH30" s="34">
        <f t="shared" si="68"/>
        <v>3.5624094422651575</v>
      </c>
      <c r="CI30" s="34"/>
      <c r="CJ30" s="34"/>
      <c r="CK30" s="34">
        <f t="shared" si="64"/>
        <v>-9.6723033445970206</v>
      </c>
      <c r="CL30" s="34">
        <f t="shared" si="57"/>
        <v>6.8557551845237219</v>
      </c>
      <c r="CM30" s="561">
        <f t="shared" si="4"/>
        <v>-3.7252216597348067</v>
      </c>
      <c r="CN30" s="262">
        <f t="shared" si="65"/>
        <v>1.0512820512820513</v>
      </c>
      <c r="CO30" s="32">
        <f t="shared" si="58"/>
        <v>0.64166666666666672</v>
      </c>
      <c r="CP30" s="32">
        <f t="shared" si="58"/>
        <v>0.13306451612903225</v>
      </c>
      <c r="CQ30" s="32"/>
      <c r="CR30" s="32">
        <f t="shared" si="66"/>
        <v>0.19831223628691982</v>
      </c>
      <c r="CS30" s="32">
        <f t="shared" si="54"/>
        <v>0.16158536585365854</v>
      </c>
      <c r="CT30" s="32">
        <f t="shared" si="59"/>
        <v>0.15294117647058825</v>
      </c>
      <c r="CU30" s="33">
        <f t="shared" si="13"/>
        <v>0.15822784810126583</v>
      </c>
      <c r="CV30" s="262">
        <f t="shared" si="50"/>
        <v>0</v>
      </c>
      <c r="CW30" s="32">
        <f t="shared" si="60"/>
        <v>0</v>
      </c>
      <c r="CX30" s="33">
        <f t="shared" si="15"/>
        <v>0</v>
      </c>
      <c r="CY30" s="262">
        <f t="shared" si="51"/>
        <v>0.18292682926829268</v>
      </c>
      <c r="CZ30" s="32">
        <f t="shared" si="61"/>
        <v>0.17647058823529413</v>
      </c>
      <c r="DA30" s="33">
        <f t="shared" si="17"/>
        <v>0.23417721518987342</v>
      </c>
      <c r="DB30" s="262">
        <f t="shared" si="52"/>
        <v>0.34451219512195119</v>
      </c>
      <c r="DC30" s="32">
        <f t="shared" si="62"/>
        <v>0.32941176470588235</v>
      </c>
      <c r="DD30" s="33">
        <f t="shared" si="19"/>
        <v>0.39240506329113922</v>
      </c>
      <c r="DE30" s="704">
        <f t="shared" si="20"/>
        <v>0</v>
      </c>
      <c r="DF30" s="268">
        <f t="shared" si="6"/>
        <v>-7.0588235294117646E-2</v>
      </c>
      <c r="DG30" s="31"/>
      <c r="DH30" s="33"/>
      <c r="DI30" s="31" t="s">
        <v>192</v>
      </c>
      <c r="DJ30" s="172"/>
      <c r="DK30" s="188"/>
      <c r="DL30" s="95" t="s">
        <v>192</v>
      </c>
      <c r="DM30" s="188" t="s">
        <v>192</v>
      </c>
      <c r="DN30" s="172"/>
      <c r="DO30" s="188"/>
      <c r="DP30" s="95" t="s">
        <v>192</v>
      </c>
      <c r="DQ30" s="188"/>
      <c r="DR30" s="172" t="s">
        <v>192</v>
      </c>
      <c r="DS30" s="188" t="s">
        <v>192</v>
      </c>
      <c r="DT30" s="95"/>
      <c r="DU30" s="188" t="s">
        <v>192</v>
      </c>
      <c r="DV30" s="172"/>
    </row>
    <row r="31" spans="1:126" x14ac:dyDescent="0.25">
      <c r="A31" s="9">
        <v>56</v>
      </c>
      <c r="B31" s="14" t="s">
        <v>231</v>
      </c>
      <c r="C31" s="3">
        <v>1</v>
      </c>
      <c r="D31" s="3">
        <v>1</v>
      </c>
      <c r="E31" s="3">
        <v>1</v>
      </c>
      <c r="F31" s="3">
        <v>2</v>
      </c>
      <c r="G31" s="3">
        <v>2</v>
      </c>
      <c r="H31" s="3">
        <v>2</v>
      </c>
      <c r="I31" s="3">
        <v>2</v>
      </c>
      <c r="J31" s="4">
        <v>2</v>
      </c>
      <c r="K31" s="194">
        <v>56</v>
      </c>
      <c r="L31" s="3">
        <v>58</v>
      </c>
      <c r="M31" s="4">
        <v>58</v>
      </c>
      <c r="N31" s="194">
        <v>426</v>
      </c>
      <c r="O31" s="3">
        <v>662</v>
      </c>
      <c r="P31" s="3">
        <v>830</v>
      </c>
      <c r="Q31" s="3">
        <v>924</v>
      </c>
      <c r="R31" s="3">
        <v>803</v>
      </c>
      <c r="S31" s="3">
        <v>781</v>
      </c>
      <c r="T31" s="3">
        <v>657</v>
      </c>
      <c r="U31" s="4">
        <v>682</v>
      </c>
      <c r="V31" s="194">
        <v>95</v>
      </c>
      <c r="W31" s="3">
        <v>78</v>
      </c>
      <c r="X31" s="3">
        <v>118</v>
      </c>
      <c r="Y31" s="3">
        <v>229</v>
      </c>
      <c r="Z31" s="3">
        <v>142</v>
      </c>
      <c r="AA31" s="3">
        <v>173</v>
      </c>
      <c r="AB31" s="3">
        <v>117</v>
      </c>
      <c r="AC31" s="3">
        <v>157</v>
      </c>
      <c r="AD31" s="3">
        <v>162</v>
      </c>
      <c r="AE31" s="4">
        <v>128</v>
      </c>
      <c r="AF31" s="194">
        <v>280</v>
      </c>
      <c r="AG31" s="3">
        <v>284</v>
      </c>
      <c r="AH31" s="4">
        <v>300</v>
      </c>
      <c r="AI31" s="194">
        <v>326</v>
      </c>
      <c r="AJ31" s="3">
        <v>326</v>
      </c>
      <c r="AK31" s="4">
        <v>328</v>
      </c>
      <c r="AL31" s="247">
        <v>35.85636962794748</v>
      </c>
      <c r="AM31" s="30">
        <v>43.041872271643307</v>
      </c>
      <c r="AN31" s="30">
        <v>47.66620565620002</v>
      </c>
      <c r="AO31" s="30">
        <v>58.124313464351374</v>
      </c>
      <c r="AP31" s="30">
        <v>53.926841622984504</v>
      </c>
      <c r="AQ31" s="30">
        <v>53.926841622984504</v>
      </c>
      <c r="AR31" s="30">
        <v>53.926841622984504</v>
      </c>
      <c r="AS31" s="30">
        <v>53.926841622984504</v>
      </c>
      <c r="AT31" s="30">
        <v>53.93</v>
      </c>
      <c r="AU31" s="584">
        <v>53.93</v>
      </c>
      <c r="AV31" s="251">
        <v>587950.55235883687</v>
      </c>
      <c r="AW31" s="16">
        <v>523168.62169253448</v>
      </c>
      <c r="AX31" s="16">
        <v>719536.314534351</v>
      </c>
      <c r="AY31" s="16">
        <v>960404.32325370947</v>
      </c>
      <c r="AZ31" s="16">
        <v>1032761.6234398211</v>
      </c>
      <c r="BA31" s="16">
        <v>1055803.6095412092</v>
      </c>
      <c r="BB31" s="16">
        <v>985140.94968156132</v>
      </c>
      <c r="BC31" s="16">
        <v>1074000.7171273925</v>
      </c>
      <c r="BD31" s="16">
        <v>929972</v>
      </c>
      <c r="BE31" s="16">
        <v>915682</v>
      </c>
      <c r="BF31" s="16">
        <v>331500.67444123822</v>
      </c>
      <c r="BG31" s="16">
        <v>267380.3791668801</v>
      </c>
      <c r="BH31" s="16">
        <v>279655.49427720957</v>
      </c>
      <c r="BI31" s="16">
        <v>364198.26864958083</v>
      </c>
      <c r="BJ31" s="16">
        <v>482741.98780883435</v>
      </c>
      <c r="BK31" s="16">
        <v>462214.2161968344</v>
      </c>
      <c r="BL31" s="16">
        <v>428388.28464266</v>
      </c>
      <c r="BM31" s="16">
        <v>268500.17928184813</v>
      </c>
      <c r="BN31" s="16">
        <v>232493</v>
      </c>
      <c r="BO31" s="578">
        <v>121438</v>
      </c>
      <c r="BP31" s="251">
        <v>915084.43321324303</v>
      </c>
      <c r="BQ31" s="16">
        <v>742062</v>
      </c>
      <c r="BR31" s="578">
        <v>702415</v>
      </c>
      <c r="BS31" s="698">
        <f t="shared" si="0"/>
        <v>-5.3428150208473149E-2</v>
      </c>
      <c r="BT31" s="262">
        <f t="shared" si="67"/>
        <v>0.56382407178846794</v>
      </c>
      <c r="BU31" s="32">
        <f t="shared" si="67"/>
        <v>0.51107877667024759</v>
      </c>
      <c r="BV31" s="32">
        <f t="shared" si="67"/>
        <v>0.38866070916544226</v>
      </c>
      <c r="BW31" s="32">
        <f t="shared" si="67"/>
        <v>0.3792134831460674</v>
      </c>
      <c r="BX31" s="32">
        <f>BJ31/AZ31</f>
        <v>0.46742827856147939</v>
      </c>
      <c r="BY31" s="32">
        <f t="shared" ref="BY31:BY39" si="69">BK31/BA31</f>
        <v>0.43778427353330018</v>
      </c>
      <c r="BZ31" s="32">
        <f t="shared" si="63"/>
        <v>0.43484973879233524</v>
      </c>
      <c r="CA31" s="32">
        <f t="shared" si="53"/>
        <v>0.25</v>
      </c>
      <c r="CB31" s="32">
        <f t="shared" si="56"/>
        <v>0.25</v>
      </c>
      <c r="CC31" s="33">
        <f t="shared" si="2"/>
        <v>0.13262027647152613</v>
      </c>
      <c r="CD31" s="194" t="s">
        <v>107</v>
      </c>
      <c r="CE31" s="34">
        <f t="shared" si="68"/>
        <v>-5.2745295118220348</v>
      </c>
      <c r="CF31" s="34">
        <f t="shared" si="68"/>
        <v>-12.241806750480533</v>
      </c>
      <c r="CG31" s="34">
        <f t="shared" si="68"/>
        <v>-0.94472260193748658</v>
      </c>
      <c r="CH31" s="34">
        <f t="shared" si="68"/>
        <v>8.8214795415411995</v>
      </c>
      <c r="CI31" s="34">
        <f t="shared" ref="CI31:CJ33" si="70">(BY31-BX31)*100</f>
        <v>-2.964400502817921</v>
      </c>
      <c r="CJ31" s="34">
        <f t="shared" si="70"/>
        <v>-0.29345347409649447</v>
      </c>
      <c r="CK31" s="34">
        <f t="shared" si="64"/>
        <v>-18.484973879233525</v>
      </c>
      <c r="CL31" s="34">
        <f t="shared" si="57"/>
        <v>0</v>
      </c>
      <c r="CM31" s="561">
        <f t="shared" si="4"/>
        <v>-11.737972352847386</v>
      </c>
      <c r="CN31" s="262">
        <f t="shared" si="65"/>
        <v>0.27699530516431925</v>
      </c>
      <c r="CO31" s="32">
        <f t="shared" si="58"/>
        <v>0.34592145015105741</v>
      </c>
      <c r="CP31" s="32">
        <f t="shared" si="58"/>
        <v>0.1710843373493976</v>
      </c>
      <c r="CQ31" s="32">
        <f t="shared" ref="CQ31:CQ39" si="71">AA31/Q31</f>
        <v>0.18722943722943722</v>
      </c>
      <c r="CR31" s="32">
        <f t="shared" si="66"/>
        <v>0.14570361145703611</v>
      </c>
      <c r="CS31" s="32">
        <f t="shared" si="54"/>
        <v>0.20102432778489115</v>
      </c>
      <c r="CT31" s="32">
        <f t="shared" si="59"/>
        <v>0.24657534246575341</v>
      </c>
      <c r="CU31" s="33">
        <f t="shared" si="13"/>
        <v>0.18768328445747801</v>
      </c>
      <c r="CV31" s="262">
        <f t="shared" si="50"/>
        <v>0.35851472471190782</v>
      </c>
      <c r="CW31" s="32">
        <f t="shared" si="60"/>
        <v>0.43226788432267882</v>
      </c>
      <c r="CX31" s="33">
        <f t="shared" si="15"/>
        <v>0.43988269794721407</v>
      </c>
      <c r="CY31" s="262">
        <f t="shared" si="51"/>
        <v>0.4174135723431498</v>
      </c>
      <c r="CZ31" s="32">
        <f t="shared" si="61"/>
        <v>0.49619482496194822</v>
      </c>
      <c r="DA31" s="33">
        <f t="shared" si="17"/>
        <v>0.48093841642228741</v>
      </c>
      <c r="DB31" s="262">
        <f t="shared" si="52"/>
        <v>0.97695262483994882</v>
      </c>
      <c r="DC31" s="32">
        <f t="shared" si="62"/>
        <v>1.1750380517503805</v>
      </c>
      <c r="DD31" s="33">
        <f t="shared" si="19"/>
        <v>1.1085043988269794</v>
      </c>
      <c r="DE31" s="704">
        <f t="shared" si="20"/>
        <v>0</v>
      </c>
      <c r="DF31" s="268">
        <f t="shared" si="6"/>
        <v>3.8051750380517502E-2</v>
      </c>
      <c r="DG31" s="31" t="s">
        <v>192</v>
      </c>
      <c r="DH31" s="33"/>
      <c r="DI31" s="31"/>
      <c r="DJ31" s="172" t="s">
        <v>192</v>
      </c>
      <c r="DK31" s="188"/>
      <c r="DL31" s="95" t="s">
        <v>192</v>
      </c>
      <c r="DM31" s="188" t="s">
        <v>192</v>
      </c>
      <c r="DN31" s="172"/>
      <c r="DO31" s="188"/>
      <c r="DP31" s="95" t="s">
        <v>192</v>
      </c>
      <c r="DQ31" s="188" t="s">
        <v>192</v>
      </c>
      <c r="DR31" s="172"/>
      <c r="DS31" s="188"/>
      <c r="DT31" s="95" t="s">
        <v>192</v>
      </c>
      <c r="DU31" s="188"/>
      <c r="DV31" s="172" t="s">
        <v>192</v>
      </c>
    </row>
    <row r="32" spans="1:126" x14ac:dyDescent="0.25">
      <c r="A32" s="9">
        <v>58</v>
      </c>
      <c r="B32" s="14" t="s">
        <v>232</v>
      </c>
      <c r="C32" s="3">
        <v>0</v>
      </c>
      <c r="D32" s="3">
        <v>0</v>
      </c>
      <c r="E32" s="3">
        <v>0</v>
      </c>
      <c r="F32" s="3">
        <v>0</v>
      </c>
      <c r="G32" s="3">
        <v>1</v>
      </c>
      <c r="H32" s="3">
        <v>1</v>
      </c>
      <c r="I32" s="3">
        <v>1</v>
      </c>
      <c r="J32" s="4">
        <v>1</v>
      </c>
      <c r="K32" s="194">
        <v>91</v>
      </c>
      <c r="L32" s="3">
        <v>91</v>
      </c>
      <c r="M32" s="4">
        <v>91</v>
      </c>
      <c r="N32" s="194">
        <v>772</v>
      </c>
      <c r="O32" s="3">
        <v>895</v>
      </c>
      <c r="P32" s="3">
        <v>1052</v>
      </c>
      <c r="Q32" s="3">
        <v>1068</v>
      </c>
      <c r="R32" s="3">
        <v>847</v>
      </c>
      <c r="S32" s="3">
        <v>899</v>
      </c>
      <c r="T32" s="3">
        <v>604</v>
      </c>
      <c r="U32" s="4">
        <v>706</v>
      </c>
      <c r="V32" s="194">
        <v>28</v>
      </c>
      <c r="W32" s="3">
        <v>20</v>
      </c>
      <c r="X32" s="3">
        <v>16</v>
      </c>
      <c r="Y32" s="3">
        <v>19</v>
      </c>
      <c r="Z32" s="3">
        <v>11</v>
      </c>
      <c r="AA32" s="3">
        <v>9</v>
      </c>
      <c r="AB32" s="3">
        <v>24</v>
      </c>
      <c r="AC32" s="3">
        <v>25</v>
      </c>
      <c r="AD32" s="3">
        <v>21</v>
      </c>
      <c r="AE32" s="4">
        <v>31</v>
      </c>
      <c r="AF32" s="194">
        <v>317</v>
      </c>
      <c r="AG32" s="3">
        <v>0</v>
      </c>
      <c r="AH32" s="4">
        <v>0</v>
      </c>
      <c r="AI32" s="194">
        <v>73</v>
      </c>
      <c r="AJ32" s="3">
        <v>50</v>
      </c>
      <c r="AK32" s="4">
        <v>81</v>
      </c>
      <c r="AL32" s="247">
        <v>45.84492973858999</v>
      </c>
      <c r="AM32" s="30">
        <v>35.44373680286396</v>
      </c>
      <c r="AN32" s="30">
        <v>49.444795419491065</v>
      </c>
      <c r="AO32" s="30">
        <v>49.444795419491065</v>
      </c>
      <c r="AP32" s="30">
        <v>49.444795419491065</v>
      </c>
      <c r="AQ32" s="30">
        <v>51.57910313544032</v>
      </c>
      <c r="AR32" s="30">
        <v>51.57910313544032</v>
      </c>
      <c r="AS32" s="30">
        <v>46.058360510184912</v>
      </c>
      <c r="AT32" s="30">
        <v>46.06</v>
      </c>
      <c r="AU32" s="584">
        <v>46.06</v>
      </c>
      <c r="AV32" s="251">
        <v>621143.30595727975</v>
      </c>
      <c r="AW32" s="16">
        <v>610352.24614544027</v>
      </c>
      <c r="AX32" s="16">
        <v>856167.58015036909</v>
      </c>
      <c r="AY32" s="16">
        <v>1023622.5178001263</v>
      </c>
      <c r="AZ32" s="16">
        <v>1028356.4123141018</v>
      </c>
      <c r="BA32" s="16">
        <v>1009820.6612369879</v>
      </c>
      <c r="BB32" s="16">
        <v>946959.60751503974</v>
      </c>
      <c r="BC32" s="16">
        <v>1001314.7335530247</v>
      </c>
      <c r="BD32" s="16">
        <v>825795</v>
      </c>
      <c r="BE32" s="16">
        <v>900080</v>
      </c>
      <c r="BF32" s="16">
        <v>138455.38727724942</v>
      </c>
      <c r="BG32" s="16">
        <v>124075.84475899398</v>
      </c>
      <c r="BH32" s="16">
        <v>152510.51502268057</v>
      </c>
      <c r="BI32" s="16">
        <v>265177.77360402048</v>
      </c>
      <c r="BJ32" s="16">
        <v>376750.84376298374</v>
      </c>
      <c r="BK32" s="16">
        <v>377725.51095326722</v>
      </c>
      <c r="BL32" s="16">
        <v>28909.909448437971</v>
      </c>
      <c r="BM32" s="16">
        <v>31688.778094603902</v>
      </c>
      <c r="BN32" s="16">
        <v>-38472</v>
      </c>
      <c r="BO32" s="578">
        <v>20478</v>
      </c>
      <c r="BP32" s="251">
        <v>389775.81231751671</v>
      </c>
      <c r="BQ32" s="16">
        <v>345254</v>
      </c>
      <c r="BR32" s="578">
        <v>354627</v>
      </c>
      <c r="BS32" s="698">
        <f t="shared" si="0"/>
        <v>2.7148128624143383E-2</v>
      </c>
      <c r="BT32" s="262">
        <f t="shared" si="67"/>
        <v>0.22290409628397725</v>
      </c>
      <c r="BU32" s="32">
        <f t="shared" si="67"/>
        <v>0.20328563635600688</v>
      </c>
      <c r="BV32" s="32">
        <f t="shared" si="67"/>
        <v>0.17813161647150325</v>
      </c>
      <c r="BW32" s="32">
        <f t="shared" si="67"/>
        <v>0.25905816743257631</v>
      </c>
      <c r="BX32" s="32">
        <f>BJ32/AZ32</f>
        <v>0.36636212819948727</v>
      </c>
      <c r="BY32" s="32">
        <f t="shared" si="69"/>
        <v>0.37405207226654419</v>
      </c>
      <c r="BZ32" s="32">
        <f t="shared" si="63"/>
        <v>3.0529189649706173E-2</v>
      </c>
      <c r="CA32" s="32">
        <f t="shared" si="53"/>
        <v>3.1647170497692292E-2</v>
      </c>
      <c r="CB32" s="32">
        <f t="shared" si="56"/>
        <v>-4.6587833542222949E-2</v>
      </c>
      <c r="CC32" s="33">
        <f t="shared" si="2"/>
        <v>2.275131099457826E-2</v>
      </c>
      <c r="CD32" s="194" t="s">
        <v>107</v>
      </c>
      <c r="CE32" s="34">
        <f t="shared" si="68"/>
        <v>-1.9618459927970373</v>
      </c>
      <c r="CF32" s="34">
        <f t="shared" si="68"/>
        <v>-2.5154019884503636</v>
      </c>
      <c r="CG32" s="34">
        <f t="shared" si="68"/>
        <v>8.0926550961073076</v>
      </c>
      <c r="CH32" s="34">
        <f t="shared" si="68"/>
        <v>10.730396076691095</v>
      </c>
      <c r="CI32" s="34">
        <f t="shared" si="70"/>
        <v>0.76899440670569197</v>
      </c>
      <c r="CJ32" s="34">
        <f t="shared" si="70"/>
        <v>-34.352288261683803</v>
      </c>
      <c r="CK32" s="34">
        <f t="shared" si="64"/>
        <v>0.11179808479861199</v>
      </c>
      <c r="CL32" s="34">
        <f t="shared" si="57"/>
        <v>-7.8235004039915239</v>
      </c>
      <c r="CM32" s="561">
        <f t="shared" si="4"/>
        <v>6.9339144536801207</v>
      </c>
      <c r="CN32" s="262">
        <f t="shared" si="65"/>
        <v>2.072538860103627E-2</v>
      </c>
      <c r="CO32" s="32">
        <f t="shared" si="58"/>
        <v>2.1229050279329607E-2</v>
      </c>
      <c r="CP32" s="32">
        <f t="shared" si="58"/>
        <v>1.0456273764258554E-2</v>
      </c>
      <c r="CQ32" s="32">
        <f t="shared" si="71"/>
        <v>8.4269662921348312E-3</v>
      </c>
      <c r="CR32" s="32">
        <f t="shared" si="66"/>
        <v>2.833530106257379E-2</v>
      </c>
      <c r="CS32" s="32">
        <f t="shared" si="54"/>
        <v>2.7808676307007785E-2</v>
      </c>
      <c r="CT32" s="32">
        <f t="shared" si="59"/>
        <v>3.4768211920529798E-2</v>
      </c>
      <c r="CU32" s="33">
        <f t="shared" si="13"/>
        <v>4.3909348441926344E-2</v>
      </c>
      <c r="CV32" s="262">
        <f t="shared" si="50"/>
        <v>0.35261401557285871</v>
      </c>
      <c r="CW32" s="32">
        <f t="shared" si="60"/>
        <v>0</v>
      </c>
      <c r="CX32" s="33">
        <f t="shared" si="15"/>
        <v>0</v>
      </c>
      <c r="CY32" s="262">
        <f t="shared" si="51"/>
        <v>8.1201334816462731E-2</v>
      </c>
      <c r="CZ32" s="32">
        <f t="shared" si="61"/>
        <v>8.2781456953642391E-2</v>
      </c>
      <c r="DA32" s="33">
        <f t="shared" si="17"/>
        <v>0.11473087818696884</v>
      </c>
      <c r="DB32" s="262">
        <f t="shared" si="52"/>
        <v>0.46162402669632924</v>
      </c>
      <c r="DC32" s="32">
        <f t="shared" si="62"/>
        <v>0.11754966887417219</v>
      </c>
      <c r="DD32" s="33">
        <f t="shared" si="19"/>
        <v>0.15864022662889518</v>
      </c>
      <c r="DE32" s="704">
        <f t="shared" si="20"/>
        <v>0</v>
      </c>
      <c r="DF32" s="268">
        <f t="shared" si="6"/>
        <v>0.16887417218543047</v>
      </c>
      <c r="DG32" s="31"/>
      <c r="DH32" s="33"/>
      <c r="DI32" s="31"/>
      <c r="DJ32" s="172" t="s">
        <v>192</v>
      </c>
      <c r="DK32" s="188"/>
      <c r="DL32" s="95" t="s">
        <v>192</v>
      </c>
      <c r="DM32" s="188"/>
      <c r="DN32" s="172" t="s">
        <v>192</v>
      </c>
      <c r="DO32" s="188"/>
      <c r="DP32" s="95" t="s">
        <v>192</v>
      </c>
      <c r="DQ32" s="188" t="s">
        <v>192</v>
      </c>
      <c r="DR32" s="172"/>
      <c r="DS32" s="188"/>
      <c r="DT32" s="95" t="s">
        <v>192</v>
      </c>
      <c r="DU32" s="188"/>
      <c r="DV32" s="172" t="s">
        <v>192</v>
      </c>
    </row>
    <row r="33" spans="1:126" x14ac:dyDescent="0.25">
      <c r="A33" s="9">
        <v>59</v>
      </c>
      <c r="B33" s="14" t="s">
        <v>204</v>
      </c>
      <c r="C33" s="3">
        <v>2</v>
      </c>
      <c r="D33" s="3">
        <v>2</v>
      </c>
      <c r="E33" s="3">
        <v>2</v>
      </c>
      <c r="F33" s="3">
        <v>3</v>
      </c>
      <c r="G33" s="3">
        <v>2</v>
      </c>
      <c r="H33" s="3">
        <v>3</v>
      </c>
      <c r="I33" s="3">
        <v>2</v>
      </c>
      <c r="J33" s="4"/>
      <c r="K33" s="194">
        <v>90</v>
      </c>
      <c r="L33" s="3">
        <v>97</v>
      </c>
      <c r="M33" s="4"/>
      <c r="N33" s="194">
        <v>376</v>
      </c>
      <c r="O33" s="3">
        <v>431</v>
      </c>
      <c r="P33" s="3">
        <v>510</v>
      </c>
      <c r="Q33" s="3">
        <v>425</v>
      </c>
      <c r="R33" s="3">
        <v>421</v>
      </c>
      <c r="S33" s="3">
        <v>422</v>
      </c>
      <c r="T33" s="3">
        <v>361</v>
      </c>
      <c r="U33" s="4"/>
      <c r="V33" s="194">
        <v>25</v>
      </c>
      <c r="W33" s="3">
        <v>16</v>
      </c>
      <c r="X33" s="3">
        <v>18</v>
      </c>
      <c r="Y33" s="3">
        <v>28</v>
      </c>
      <c r="Z33" s="3">
        <v>77</v>
      </c>
      <c r="AA33" s="3">
        <v>72</v>
      </c>
      <c r="AB33" s="3">
        <v>33</v>
      </c>
      <c r="AC33" s="3">
        <v>66</v>
      </c>
      <c r="AD33" s="3">
        <v>35</v>
      </c>
      <c r="AE33" s="4"/>
      <c r="AF33" s="194">
        <v>0</v>
      </c>
      <c r="AG33" s="3">
        <v>0</v>
      </c>
      <c r="AH33" s="4"/>
      <c r="AI33" s="194">
        <v>149</v>
      </c>
      <c r="AJ33" s="3">
        <v>104</v>
      </c>
      <c r="AK33" s="4"/>
      <c r="AL33" s="247">
        <v>34.632699870803243</v>
      </c>
      <c r="AM33" s="30">
        <v>40.295729677121933</v>
      </c>
      <c r="AN33" s="30">
        <v>50.682693894741632</v>
      </c>
      <c r="AO33" s="30">
        <v>50.682693894741632</v>
      </c>
      <c r="AP33" s="30">
        <v>50.682693894741632</v>
      </c>
      <c r="AQ33" s="30">
        <v>50.682693894741632</v>
      </c>
      <c r="AR33" s="30">
        <v>50.682693894741632</v>
      </c>
      <c r="AS33" s="30">
        <v>50.682693894741632</v>
      </c>
      <c r="AT33" s="3">
        <v>50.68</v>
      </c>
      <c r="AU33" s="4"/>
      <c r="AV33" s="251">
        <v>666209.92481545359</v>
      </c>
      <c r="AW33" s="16">
        <v>672148.99175303499</v>
      </c>
      <c r="AX33" s="16">
        <v>814811.81097432575</v>
      </c>
      <c r="AY33" s="16">
        <v>1053307.8923853592</v>
      </c>
      <c r="AZ33" s="16">
        <v>1101015.3613240677</v>
      </c>
      <c r="BA33" s="16">
        <v>1090949.9661356509</v>
      </c>
      <c r="BB33" s="16">
        <v>1011032.8199611842</v>
      </c>
      <c r="BC33" s="16">
        <v>1053312.1610007912</v>
      </c>
      <c r="BD33" s="16">
        <v>926694</v>
      </c>
      <c r="BE33" s="16"/>
      <c r="BF33" s="16">
        <v>63101.519057945035</v>
      </c>
      <c r="BG33" s="16">
        <v>73299.241324750576</v>
      </c>
      <c r="BH33" s="16">
        <v>111015.30440919517</v>
      </c>
      <c r="BI33" s="16">
        <v>202198.62152178987</v>
      </c>
      <c r="BJ33" s="16">
        <v>255603.26919027211</v>
      </c>
      <c r="BK33" s="16">
        <v>285724.04254955862</v>
      </c>
      <c r="BL33" s="16">
        <v>249504.52757810144</v>
      </c>
      <c r="BM33" s="16">
        <v>140497.20832550756</v>
      </c>
      <c r="BN33" s="16">
        <v>10567</v>
      </c>
      <c r="BO33" s="578"/>
      <c r="BP33" s="251">
        <v>303502.82582341594</v>
      </c>
      <c r="BQ33" s="16">
        <v>272235</v>
      </c>
      <c r="BR33" s="578"/>
      <c r="BS33" s="698"/>
      <c r="BT33" s="262">
        <f t="shared" si="67"/>
        <v>9.4717170530632291E-2</v>
      </c>
      <c r="BU33" s="32">
        <f t="shared" si="67"/>
        <v>0.10905207360882663</v>
      </c>
      <c r="BV33" s="32">
        <f t="shared" si="67"/>
        <v>0.13624655768851293</v>
      </c>
      <c r="BW33" s="32">
        <f t="shared" si="67"/>
        <v>0.19196535313514415</v>
      </c>
      <c r="BX33" s="32">
        <f>BJ33/AZ33</f>
        <v>0.2321523188222249</v>
      </c>
      <c r="BY33" s="32">
        <f t="shared" si="69"/>
        <v>0.26190389240456802</v>
      </c>
      <c r="BZ33" s="32">
        <f t="shared" si="63"/>
        <v>0.24678182809899335</v>
      </c>
      <c r="CA33" s="32">
        <f t="shared" si="53"/>
        <v>0.1333861067283377</v>
      </c>
      <c r="CB33" s="32">
        <f t="shared" si="56"/>
        <v>1.1402901065508139E-2</v>
      </c>
      <c r="CC33" s="33"/>
      <c r="CD33" s="194" t="s">
        <v>107</v>
      </c>
      <c r="CE33" s="34">
        <f t="shared" si="68"/>
        <v>1.4334903078194337</v>
      </c>
      <c r="CF33" s="34">
        <f t="shared" si="68"/>
        <v>2.7194484079686303</v>
      </c>
      <c r="CG33" s="34">
        <f t="shared" si="68"/>
        <v>5.5718795446631217</v>
      </c>
      <c r="CH33" s="34">
        <f t="shared" si="68"/>
        <v>4.0186965687080747</v>
      </c>
      <c r="CI33" s="34">
        <f t="shared" si="70"/>
        <v>2.9751573582343123</v>
      </c>
      <c r="CJ33" s="34">
        <f t="shared" si="70"/>
        <v>-1.5122064305574667</v>
      </c>
      <c r="CK33" s="34">
        <f t="shared" si="64"/>
        <v>-11.339572137065565</v>
      </c>
      <c r="CL33" s="34">
        <f t="shared" si="57"/>
        <v>-12.198320566282957</v>
      </c>
      <c r="CM33" s="561">
        <f t="shared" si="4"/>
        <v>-1.140290106550814</v>
      </c>
      <c r="CN33" s="262">
        <f t="shared" si="65"/>
        <v>4.7872340425531915E-2</v>
      </c>
      <c r="CO33" s="32">
        <f t="shared" si="58"/>
        <v>6.4965197215777259E-2</v>
      </c>
      <c r="CP33" s="32">
        <f t="shared" si="58"/>
        <v>0.15098039215686274</v>
      </c>
      <c r="CQ33" s="32">
        <f t="shared" si="71"/>
        <v>0.16941176470588235</v>
      </c>
      <c r="CR33" s="32">
        <f t="shared" si="66"/>
        <v>7.8384798099762468E-2</v>
      </c>
      <c r="CS33" s="32">
        <f t="shared" si="54"/>
        <v>0.15639810426540285</v>
      </c>
      <c r="CT33" s="32">
        <f t="shared" si="59"/>
        <v>9.6952908587257622E-2</v>
      </c>
      <c r="CU33" s="33"/>
      <c r="CV33" s="262">
        <f t="shared" si="50"/>
        <v>0</v>
      </c>
      <c r="CW33" s="32">
        <f t="shared" si="60"/>
        <v>0</v>
      </c>
      <c r="CX33" s="33"/>
      <c r="CY33" s="262">
        <f t="shared" si="51"/>
        <v>0.35308056872037913</v>
      </c>
      <c r="CZ33" s="32">
        <f t="shared" si="61"/>
        <v>0.2880886426592798</v>
      </c>
      <c r="DA33" s="33"/>
      <c r="DB33" s="262">
        <f t="shared" si="52"/>
        <v>0.50947867298578198</v>
      </c>
      <c r="DC33" s="32">
        <f t="shared" si="62"/>
        <v>0.38504155124653738</v>
      </c>
      <c r="DD33" s="33"/>
      <c r="DE33" s="704"/>
      <c r="DF33" s="268"/>
      <c r="DG33" s="31" t="s">
        <v>192</v>
      </c>
      <c r="DH33" s="33"/>
      <c r="DI33" s="31" t="s">
        <v>192</v>
      </c>
      <c r="DJ33" s="172"/>
      <c r="DK33" s="188" t="s">
        <v>192</v>
      </c>
      <c r="DL33" s="95"/>
      <c r="DM33" s="188" t="s">
        <v>192</v>
      </c>
      <c r="DN33" s="172"/>
      <c r="DO33" s="188" t="s">
        <v>192</v>
      </c>
      <c r="DP33" s="95"/>
      <c r="DQ33" s="188" t="s">
        <v>192</v>
      </c>
      <c r="DR33" s="172"/>
      <c r="DS33" s="188"/>
      <c r="DT33" s="95"/>
      <c r="DU33" s="188"/>
      <c r="DV33" s="172"/>
    </row>
    <row r="34" spans="1:126" x14ac:dyDescent="0.25">
      <c r="A34" s="9">
        <v>59</v>
      </c>
      <c r="B34" s="14" t="s">
        <v>82</v>
      </c>
      <c r="C34" s="3">
        <v>27</v>
      </c>
      <c r="D34" s="3">
        <v>27</v>
      </c>
      <c r="E34" s="3">
        <v>27</v>
      </c>
      <c r="F34" s="3">
        <v>0</v>
      </c>
      <c r="G34" s="3">
        <v>30</v>
      </c>
      <c r="H34" s="3">
        <v>10</v>
      </c>
      <c r="I34" s="3">
        <v>13</v>
      </c>
      <c r="J34" s="4">
        <v>13</v>
      </c>
      <c r="K34" s="194">
        <v>23</v>
      </c>
      <c r="L34" s="3">
        <v>20</v>
      </c>
      <c r="M34" s="4">
        <v>20</v>
      </c>
      <c r="N34" s="194">
        <v>61</v>
      </c>
      <c r="O34" s="3">
        <v>97</v>
      </c>
      <c r="P34" s="3">
        <v>63</v>
      </c>
      <c r="Q34" s="3">
        <v>141</v>
      </c>
      <c r="R34" s="3">
        <v>77</v>
      </c>
      <c r="S34" s="3">
        <v>86</v>
      </c>
      <c r="T34" s="3">
        <v>83</v>
      </c>
      <c r="U34" s="4">
        <v>30</v>
      </c>
      <c r="V34" s="194">
        <v>0</v>
      </c>
      <c r="W34" s="3">
        <v>0</v>
      </c>
      <c r="X34" s="3">
        <v>3</v>
      </c>
      <c r="Y34" s="3">
        <v>12</v>
      </c>
      <c r="Z34" s="3">
        <v>22</v>
      </c>
      <c r="AA34" s="3">
        <v>0</v>
      </c>
      <c r="AB34" s="3">
        <v>8</v>
      </c>
      <c r="AC34" s="3">
        <v>3</v>
      </c>
      <c r="AD34" s="3">
        <v>21</v>
      </c>
      <c r="AE34" s="4">
        <v>5</v>
      </c>
      <c r="AF34" s="194">
        <v>5</v>
      </c>
      <c r="AG34" s="3">
        <v>86</v>
      </c>
      <c r="AH34" s="4">
        <v>60</v>
      </c>
      <c r="AI34" s="194">
        <v>5</v>
      </c>
      <c r="AJ34" s="3">
        <v>7</v>
      </c>
      <c r="AK34" s="4">
        <v>3</v>
      </c>
      <c r="AL34" s="247"/>
      <c r="AM34" s="30"/>
      <c r="AN34" s="30"/>
      <c r="AO34" s="30"/>
      <c r="AP34" s="30"/>
      <c r="AQ34" s="30">
        <v>33.167141905851416</v>
      </c>
      <c r="AR34" s="30">
        <v>33.167141905851416</v>
      </c>
      <c r="AS34" s="30">
        <v>33.167141905851416</v>
      </c>
      <c r="AT34" s="30">
        <v>40.64</v>
      </c>
      <c r="AU34" s="584">
        <v>40.64</v>
      </c>
      <c r="AV34" s="251"/>
      <c r="AW34" s="16"/>
      <c r="AX34" s="16"/>
      <c r="AY34" s="16"/>
      <c r="AZ34" s="16"/>
      <c r="BA34" s="16">
        <v>195623.53088485551</v>
      </c>
      <c r="BB34" s="16">
        <v>145531.32879152652</v>
      </c>
      <c r="BC34" s="16">
        <v>141594.24249150546</v>
      </c>
      <c r="BD34" s="16">
        <v>144228</v>
      </c>
      <c r="BE34" s="16">
        <v>130185</v>
      </c>
      <c r="BF34" s="16"/>
      <c r="BG34" s="16"/>
      <c r="BH34" s="16"/>
      <c r="BI34" s="16"/>
      <c r="BJ34" s="16"/>
      <c r="BK34" s="16">
        <v>42404.425700479791</v>
      </c>
      <c r="BL34" s="16">
        <v>27831.372615978282</v>
      </c>
      <c r="BM34" s="16">
        <v>17555.392399587938</v>
      </c>
      <c r="BN34" s="16">
        <v>20262</v>
      </c>
      <c r="BO34" s="578">
        <v>17122</v>
      </c>
      <c r="BP34" s="251">
        <v>20401.13602085361</v>
      </c>
      <c r="BQ34" s="16">
        <v>25262</v>
      </c>
      <c r="BR34" s="578">
        <v>20622</v>
      </c>
      <c r="BS34" s="698">
        <f t="shared" si="0"/>
        <v>-0.18367508510806746</v>
      </c>
      <c r="BT34" s="262"/>
      <c r="BU34" s="32"/>
      <c r="BV34" s="32"/>
      <c r="BW34" s="32"/>
      <c r="BX34" s="32"/>
      <c r="BY34" s="32">
        <f t="shared" si="69"/>
        <v>0.21676546532348984</v>
      </c>
      <c r="BZ34" s="32">
        <f t="shared" si="63"/>
        <v>0.19123973406335548</v>
      </c>
      <c r="CA34" s="32">
        <f t="shared" si="53"/>
        <v>0.12398380111141259</v>
      </c>
      <c r="CB34" s="32">
        <f t="shared" si="56"/>
        <v>0.14048589732922873</v>
      </c>
      <c r="CC34" s="33">
        <f t="shared" si="2"/>
        <v>0.13152052847870338</v>
      </c>
      <c r="CD34" s="194" t="s">
        <v>107</v>
      </c>
      <c r="CE34" s="34"/>
      <c r="CF34" s="34"/>
      <c r="CG34" s="34"/>
      <c r="CH34" s="34"/>
      <c r="CI34" s="34"/>
      <c r="CJ34" s="34">
        <f t="shared" ref="CJ34:CJ39" si="72">(BZ34-BY34)*100</f>
        <v>-2.5525731260134354</v>
      </c>
      <c r="CK34" s="34">
        <f t="shared" si="64"/>
        <v>-6.7255932951942894</v>
      </c>
      <c r="CL34" s="34">
        <f t="shared" si="57"/>
        <v>1.6502096217816133</v>
      </c>
      <c r="CM34" s="561">
        <f t="shared" si="4"/>
        <v>-0.89653688505253459</v>
      </c>
      <c r="CN34" s="262">
        <f t="shared" si="65"/>
        <v>4.9180327868852458E-2</v>
      </c>
      <c r="CO34" s="32">
        <f t="shared" si="58"/>
        <v>0.12371134020618557</v>
      </c>
      <c r="CP34" s="32">
        <f t="shared" si="58"/>
        <v>0.34920634920634919</v>
      </c>
      <c r="CQ34" s="32">
        <f t="shared" si="71"/>
        <v>0</v>
      </c>
      <c r="CR34" s="32">
        <f t="shared" si="66"/>
        <v>0.1038961038961039</v>
      </c>
      <c r="CS34" s="32">
        <f t="shared" si="54"/>
        <v>3.4883720930232558E-2</v>
      </c>
      <c r="CT34" s="32">
        <f t="shared" si="59"/>
        <v>0.25301204819277107</v>
      </c>
      <c r="CU34" s="33">
        <f t="shared" si="13"/>
        <v>0.16666666666666666</v>
      </c>
      <c r="CV34" s="262">
        <f t="shared" si="50"/>
        <v>5.8139534883720929E-2</v>
      </c>
      <c r="CW34" s="32">
        <f t="shared" si="60"/>
        <v>1.036144578313253</v>
      </c>
      <c r="CX34" s="33">
        <f t="shared" si="15"/>
        <v>2</v>
      </c>
      <c r="CY34" s="262">
        <f t="shared" si="51"/>
        <v>5.8139534883720929E-2</v>
      </c>
      <c r="CZ34" s="32">
        <f t="shared" si="61"/>
        <v>8.4337349397590355E-2</v>
      </c>
      <c r="DA34" s="33">
        <f t="shared" si="17"/>
        <v>0.1</v>
      </c>
      <c r="DB34" s="262">
        <f t="shared" si="52"/>
        <v>0.15116279069767441</v>
      </c>
      <c r="DC34" s="32">
        <f t="shared" si="62"/>
        <v>1.3734939759036144</v>
      </c>
      <c r="DD34" s="33">
        <f t="shared" si="19"/>
        <v>2.2666666666666666</v>
      </c>
      <c r="DE34" s="704">
        <f t="shared" si="20"/>
        <v>0</v>
      </c>
      <c r="DF34" s="268">
        <f t="shared" si="6"/>
        <v>-0.63855421686746983</v>
      </c>
      <c r="DG34" s="31"/>
      <c r="DH34" s="33" t="s">
        <v>192</v>
      </c>
      <c r="DI34" s="31"/>
      <c r="DJ34" s="172" t="s">
        <v>192</v>
      </c>
      <c r="DK34" s="188"/>
      <c r="DL34" s="95" t="s">
        <v>192</v>
      </c>
      <c r="DM34" s="188"/>
      <c r="DN34" s="172" t="s">
        <v>192</v>
      </c>
      <c r="DO34" s="188"/>
      <c r="DP34" s="95" t="s">
        <v>192</v>
      </c>
      <c r="DQ34" s="188"/>
      <c r="DR34" s="172" t="s">
        <v>192</v>
      </c>
      <c r="DS34" s="188" t="s">
        <v>192</v>
      </c>
      <c r="DT34" s="95"/>
      <c r="DU34" s="188"/>
      <c r="DV34" s="172" t="s">
        <v>192</v>
      </c>
    </row>
    <row r="35" spans="1:126" s="13" customFormat="1" x14ac:dyDescent="0.25">
      <c r="A35" s="9">
        <v>60</v>
      </c>
      <c r="B35" s="14" t="s">
        <v>26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4"/>
      <c r="K35" s="194">
        <v>29</v>
      </c>
      <c r="L35" s="3">
        <v>25</v>
      </c>
      <c r="M35" s="4"/>
      <c r="N35" s="194"/>
      <c r="O35" s="3"/>
      <c r="P35" s="3"/>
      <c r="Q35" s="3">
        <v>307</v>
      </c>
      <c r="R35" s="3">
        <v>289</v>
      </c>
      <c r="S35" s="3">
        <v>598</v>
      </c>
      <c r="T35" s="3">
        <v>136</v>
      </c>
      <c r="U35" s="4"/>
      <c r="V35" s="194">
        <v>10</v>
      </c>
      <c r="W35" s="3">
        <v>10</v>
      </c>
      <c r="X35" s="3">
        <v>15</v>
      </c>
      <c r="Y35" s="3">
        <v>15</v>
      </c>
      <c r="Z35" s="3">
        <v>15</v>
      </c>
      <c r="AA35" s="3">
        <v>22</v>
      </c>
      <c r="AB35" s="3">
        <v>19</v>
      </c>
      <c r="AC35" s="3">
        <v>11</v>
      </c>
      <c r="AD35" s="3">
        <v>3</v>
      </c>
      <c r="AE35" s="4"/>
      <c r="AF35" s="194">
        <v>28</v>
      </c>
      <c r="AG35" s="3">
        <v>8</v>
      </c>
      <c r="AH35" s="4"/>
      <c r="AI35" s="194">
        <v>10</v>
      </c>
      <c r="AJ35" s="3">
        <v>44</v>
      </c>
      <c r="AK35" s="4"/>
      <c r="AL35" s="247">
        <v>30.734031109669271</v>
      </c>
      <c r="AM35" s="30">
        <v>37.791475290408137</v>
      </c>
      <c r="AN35" s="30">
        <v>45.802243584271004</v>
      </c>
      <c r="AO35" s="30">
        <v>43.511419969152136</v>
      </c>
      <c r="AP35" s="30">
        <v>43.511419969152136</v>
      </c>
      <c r="AQ35" s="30">
        <v>43.511419969152136</v>
      </c>
      <c r="AR35" s="30">
        <v>43.511419969152136</v>
      </c>
      <c r="AS35" s="30">
        <v>43.511419969152136</v>
      </c>
      <c r="AT35" s="3">
        <v>48.35</v>
      </c>
      <c r="AU35" s="4"/>
      <c r="AV35" s="251">
        <v>146584.25393139481</v>
      </c>
      <c r="AW35" s="16">
        <v>147863.41568915374</v>
      </c>
      <c r="AX35" s="16">
        <v>197363.70310925948</v>
      </c>
      <c r="AY35" s="16">
        <v>245105.32097142306</v>
      </c>
      <c r="AZ35" s="16">
        <v>248699.49516508161</v>
      </c>
      <c r="BA35" s="16">
        <v>253817.56506792791</v>
      </c>
      <c r="BB35" s="16">
        <v>242618.14104643685</v>
      </c>
      <c r="BC35" s="16">
        <v>267740.3657349702</v>
      </c>
      <c r="BD35" s="16">
        <v>477281</v>
      </c>
      <c r="BE35" s="16"/>
      <c r="BF35" s="16">
        <v>3532.9907058013332</v>
      </c>
      <c r="BG35" s="16">
        <v>7805.8747531317413</v>
      </c>
      <c r="BH35" s="16">
        <v>13787.627845032186</v>
      </c>
      <c r="BI35" s="16">
        <v>28788.965344534179</v>
      </c>
      <c r="BJ35" s="16">
        <v>29702.449046960461</v>
      </c>
      <c r="BK35" s="16">
        <v>33006.357391249905</v>
      </c>
      <c r="BL35" s="16">
        <v>9945.8739563235267</v>
      </c>
      <c r="BM35" s="16">
        <v>22388.887940307683</v>
      </c>
      <c r="BN35" s="16">
        <v>9000</v>
      </c>
      <c r="BO35" s="578"/>
      <c r="BP35" s="251">
        <v>129750.25753979773</v>
      </c>
      <c r="BQ35" s="16">
        <v>125327</v>
      </c>
      <c r="BR35" s="578"/>
      <c r="BS35" s="698"/>
      <c r="BT35" s="262">
        <f>BF35/AV35</f>
        <v>2.4102116093962341E-2</v>
      </c>
      <c r="BU35" s="32">
        <f>BG35/AW35</f>
        <v>5.2791116157776728E-2</v>
      </c>
      <c r="BV35" s="32">
        <f>BH35/AX35</f>
        <v>6.9858984341205993E-2</v>
      </c>
      <c r="BW35" s="32">
        <f>BI35/AY35</f>
        <v>0.11745548905439999</v>
      </c>
      <c r="BX35" s="32">
        <f>BJ35/AZ35</f>
        <v>0.11943107897040396</v>
      </c>
      <c r="BY35" s="32">
        <f t="shared" si="69"/>
        <v>0.13003968965826529</v>
      </c>
      <c r="BZ35" s="32">
        <f t="shared" si="63"/>
        <v>4.0993941810888314E-2</v>
      </c>
      <c r="CA35" s="32">
        <f t="shared" si="53"/>
        <v>8.362163799563159E-2</v>
      </c>
      <c r="CB35" s="32">
        <f t="shared" si="56"/>
        <v>1.8856816005665425E-2</v>
      </c>
      <c r="CC35" s="33"/>
      <c r="CD35" s="194" t="s">
        <v>107</v>
      </c>
      <c r="CE35" s="34">
        <f>(BU35-BT35)*100</f>
        <v>2.8689000063814385</v>
      </c>
      <c r="CF35" s="34">
        <f>(BV35-BU35)*100</f>
        <v>1.7067868183429264</v>
      </c>
      <c r="CG35" s="34">
        <f>(BW35-BV35)*100</f>
        <v>4.7596504713194001</v>
      </c>
      <c r="CH35" s="34">
        <f>(BX35-BW35)*100</f>
        <v>0.19755899160039669</v>
      </c>
      <c r="CI35" s="34">
        <f>(BY35-BX35)*100</f>
        <v>1.0608610687861328</v>
      </c>
      <c r="CJ35" s="34">
        <f t="shared" si="72"/>
        <v>-8.904574784737699</v>
      </c>
      <c r="CK35" s="34">
        <f t="shared" si="64"/>
        <v>4.2627696184743273</v>
      </c>
      <c r="CL35" s="34">
        <f t="shared" si="57"/>
        <v>-6.4764821989966164</v>
      </c>
      <c r="CM35" s="561">
        <f t="shared" si="4"/>
        <v>-1.8856816005665424</v>
      </c>
      <c r="CN35" s="262"/>
      <c r="CO35" s="32"/>
      <c r="CP35" s="32"/>
      <c r="CQ35" s="32">
        <f t="shared" si="71"/>
        <v>7.1661237785016291E-2</v>
      </c>
      <c r="CR35" s="32">
        <f t="shared" si="66"/>
        <v>6.5743944636678195E-2</v>
      </c>
      <c r="CS35" s="32">
        <f t="shared" si="54"/>
        <v>1.839464882943144E-2</v>
      </c>
      <c r="CT35" s="32">
        <f t="shared" si="59"/>
        <v>2.2058823529411766E-2</v>
      </c>
      <c r="CU35" s="33"/>
      <c r="CV35" s="262">
        <f t="shared" si="50"/>
        <v>4.6822742474916385E-2</v>
      </c>
      <c r="CW35" s="32">
        <f t="shared" si="60"/>
        <v>5.8823529411764705E-2</v>
      </c>
      <c r="CX35" s="33"/>
      <c r="CY35" s="262">
        <f t="shared" si="51"/>
        <v>1.6722408026755852E-2</v>
      </c>
      <c r="CZ35" s="32">
        <f t="shared" si="61"/>
        <v>0.3235294117647059</v>
      </c>
      <c r="DA35" s="33"/>
      <c r="DB35" s="262">
        <f t="shared" si="52"/>
        <v>8.193979933110368E-2</v>
      </c>
      <c r="DC35" s="32">
        <f t="shared" si="62"/>
        <v>0.40441176470588236</v>
      </c>
      <c r="DD35" s="33"/>
      <c r="DE35" s="704"/>
      <c r="DF35" s="268"/>
      <c r="DG35" s="31"/>
      <c r="DH35" s="33" t="s">
        <v>192</v>
      </c>
      <c r="DI35" s="31" t="s">
        <v>192</v>
      </c>
      <c r="DJ35" s="4"/>
      <c r="DK35" s="194"/>
      <c r="DL35" s="3" t="s">
        <v>192</v>
      </c>
      <c r="DM35" s="194"/>
      <c r="DN35" s="4" t="s">
        <v>192</v>
      </c>
      <c r="DO35" s="194"/>
      <c r="DP35" s="3" t="s">
        <v>192</v>
      </c>
      <c r="DQ35" s="194"/>
      <c r="DR35" s="4" t="s">
        <v>192</v>
      </c>
      <c r="DS35" s="194"/>
      <c r="DT35" s="3"/>
      <c r="DU35" s="194"/>
      <c r="DV35" s="4"/>
    </row>
    <row r="36" spans="1:126" s="13" customFormat="1" x14ac:dyDescent="0.25">
      <c r="A36" s="9">
        <v>61</v>
      </c>
      <c r="B36" s="14" t="s">
        <v>27</v>
      </c>
      <c r="C36" s="3"/>
      <c r="D36" s="3"/>
      <c r="E36" s="3"/>
      <c r="F36" s="3">
        <v>26</v>
      </c>
      <c r="G36" s="3">
        <v>4</v>
      </c>
      <c r="H36" s="3">
        <v>4</v>
      </c>
      <c r="I36" s="3">
        <v>4</v>
      </c>
      <c r="J36" s="4">
        <v>4</v>
      </c>
      <c r="K36" s="194">
        <v>960</v>
      </c>
      <c r="L36" s="3">
        <v>960</v>
      </c>
      <c r="M36" s="4">
        <v>960</v>
      </c>
      <c r="N36" s="194"/>
      <c r="O36" s="3"/>
      <c r="P36" s="3"/>
      <c r="Q36" s="3">
        <v>135</v>
      </c>
      <c r="R36" s="3">
        <v>52</v>
      </c>
      <c r="S36" s="3">
        <v>218</v>
      </c>
      <c r="T36" s="3">
        <v>297</v>
      </c>
      <c r="U36" s="4">
        <v>125</v>
      </c>
      <c r="V36" s="194"/>
      <c r="W36" s="3"/>
      <c r="X36" s="3"/>
      <c r="Y36" s="3"/>
      <c r="Z36" s="3"/>
      <c r="AA36" s="3">
        <v>6</v>
      </c>
      <c r="AB36" s="3">
        <v>7</v>
      </c>
      <c r="AC36" s="3">
        <v>4</v>
      </c>
      <c r="AD36" s="3">
        <v>14</v>
      </c>
      <c r="AE36" s="4">
        <v>29</v>
      </c>
      <c r="AF36" s="194">
        <v>183</v>
      </c>
      <c r="AG36" s="3">
        <v>283</v>
      </c>
      <c r="AH36" s="4">
        <v>96</v>
      </c>
      <c r="AI36" s="194">
        <v>84</v>
      </c>
      <c r="AJ36" s="3">
        <v>25</v>
      </c>
      <c r="AK36" s="4">
        <v>27</v>
      </c>
      <c r="AL36" s="247"/>
      <c r="AM36" s="3"/>
      <c r="AN36" s="30"/>
      <c r="AO36" s="30"/>
      <c r="AP36" s="30"/>
      <c r="AQ36" s="30">
        <v>56.160750365678055</v>
      </c>
      <c r="AR36" s="30">
        <v>63.488540190437163</v>
      </c>
      <c r="AS36" s="30">
        <v>65.153300208877582</v>
      </c>
      <c r="AT36" s="3">
        <v>60.8</v>
      </c>
      <c r="AU36" s="4">
        <v>59.85</v>
      </c>
      <c r="AV36" s="251"/>
      <c r="AW36" s="16"/>
      <c r="AX36" s="16"/>
      <c r="AY36" s="16"/>
      <c r="AZ36" s="16"/>
      <c r="BA36" s="16">
        <v>431872.89770689979</v>
      </c>
      <c r="BB36" s="16">
        <v>459147.92744492064</v>
      </c>
      <c r="BC36" s="16">
        <v>515872.13504760928</v>
      </c>
      <c r="BD36" s="16">
        <v>393670</v>
      </c>
      <c r="BE36" s="16">
        <v>434463</v>
      </c>
      <c r="BF36" s="16"/>
      <c r="BG36" s="16"/>
      <c r="BH36" s="16"/>
      <c r="BI36" s="16"/>
      <c r="BJ36" s="16"/>
      <c r="BK36" s="16">
        <v>29600.002276594896</v>
      </c>
      <c r="BL36" s="16">
        <v>26562.170960893793</v>
      </c>
      <c r="BM36" s="16">
        <v>29224.36411858783</v>
      </c>
      <c r="BN36" s="16">
        <v>33785</v>
      </c>
      <c r="BO36" s="578">
        <v>27851</v>
      </c>
      <c r="BP36" s="251">
        <v>72020.079566991655</v>
      </c>
      <c r="BQ36" s="16">
        <v>63095</v>
      </c>
      <c r="BR36" s="578">
        <v>56427</v>
      </c>
      <c r="BS36" s="698">
        <f t="shared" si="0"/>
        <v>-0.10568190823361598</v>
      </c>
      <c r="BT36" s="262"/>
      <c r="BU36" s="32"/>
      <c r="BV36" s="32"/>
      <c r="BW36" s="32"/>
      <c r="BX36" s="32"/>
      <c r="BY36" s="32">
        <f t="shared" si="69"/>
        <v>6.8538689123028976E-2</v>
      </c>
      <c r="BZ36" s="32">
        <f t="shared" si="63"/>
        <v>5.7851009169763025E-2</v>
      </c>
      <c r="CA36" s="32">
        <f t="shared" si="53"/>
        <v>5.6650402557390983E-2</v>
      </c>
      <c r="CB36" s="32">
        <f t="shared" si="56"/>
        <v>8.582061117179364E-2</v>
      </c>
      <c r="CC36" s="33">
        <f t="shared" si="2"/>
        <v>6.4104423161465987E-2</v>
      </c>
      <c r="CD36" s="194"/>
      <c r="CE36" s="34"/>
      <c r="CF36" s="34"/>
      <c r="CG36" s="34"/>
      <c r="CH36" s="34"/>
      <c r="CI36" s="34"/>
      <c r="CJ36" s="34">
        <f t="shared" si="72"/>
        <v>-1.0687679953265952</v>
      </c>
      <c r="CK36" s="34">
        <f t="shared" si="64"/>
        <v>-0.12006066123720419</v>
      </c>
      <c r="CL36" s="34">
        <f t="shared" si="57"/>
        <v>2.9170208614402657</v>
      </c>
      <c r="CM36" s="561">
        <f t="shared" si="4"/>
        <v>-2.1716188010327651</v>
      </c>
      <c r="CN36" s="262"/>
      <c r="CO36" s="32"/>
      <c r="CP36" s="32"/>
      <c r="CQ36" s="32">
        <f t="shared" si="71"/>
        <v>4.4444444444444446E-2</v>
      </c>
      <c r="CR36" s="32">
        <f t="shared" si="66"/>
        <v>0.13461538461538461</v>
      </c>
      <c r="CS36" s="32">
        <f t="shared" si="54"/>
        <v>1.834862385321101E-2</v>
      </c>
      <c r="CT36" s="32">
        <f t="shared" si="59"/>
        <v>4.7138047138047139E-2</v>
      </c>
      <c r="CU36" s="33">
        <f t="shared" si="13"/>
        <v>0.23200000000000001</v>
      </c>
      <c r="CV36" s="262">
        <f t="shared" si="50"/>
        <v>0.83944954128440363</v>
      </c>
      <c r="CW36" s="32">
        <f t="shared" si="60"/>
        <v>0.95286195286195285</v>
      </c>
      <c r="CX36" s="33">
        <f t="shared" si="15"/>
        <v>0.76800000000000002</v>
      </c>
      <c r="CY36" s="262">
        <f t="shared" si="51"/>
        <v>0.38532110091743121</v>
      </c>
      <c r="CZ36" s="32">
        <f t="shared" si="61"/>
        <v>8.4175084175084181E-2</v>
      </c>
      <c r="DA36" s="33">
        <f t="shared" si="17"/>
        <v>0.216</v>
      </c>
      <c r="DB36" s="262">
        <f t="shared" si="52"/>
        <v>1.2431192660550459</v>
      </c>
      <c r="DC36" s="32">
        <f t="shared" si="62"/>
        <v>1.0841750841750841</v>
      </c>
      <c r="DD36" s="33">
        <f t="shared" si="19"/>
        <v>1.216</v>
      </c>
      <c r="DE36" s="704">
        <f t="shared" si="20"/>
        <v>-1.5624999999999931E-2</v>
      </c>
      <c r="DF36" s="268">
        <f t="shared" si="6"/>
        <v>-0.57912457912457915</v>
      </c>
      <c r="DG36" s="31" t="s">
        <v>192</v>
      </c>
      <c r="DH36" s="33"/>
      <c r="DI36" s="31" t="s">
        <v>192</v>
      </c>
      <c r="DJ36" s="4"/>
      <c r="DK36" s="194" t="s">
        <v>192</v>
      </c>
      <c r="DL36" s="3"/>
      <c r="DM36" s="194" t="s">
        <v>192</v>
      </c>
      <c r="DN36" s="4"/>
      <c r="DO36" s="194" t="s">
        <v>192</v>
      </c>
      <c r="DP36" s="3"/>
      <c r="DQ36" s="194" t="s">
        <v>192</v>
      </c>
      <c r="DR36" s="4"/>
      <c r="DS36" s="194" t="s">
        <v>192</v>
      </c>
      <c r="DT36" s="3"/>
      <c r="DU36" s="194" t="s">
        <v>192</v>
      </c>
      <c r="DV36" s="4"/>
    </row>
    <row r="37" spans="1:126" x14ac:dyDescent="0.25">
      <c r="A37" s="9">
        <v>66</v>
      </c>
      <c r="B37" s="14" t="s">
        <v>233</v>
      </c>
      <c r="C37" s="3">
        <v>156</v>
      </c>
      <c r="D37" s="3">
        <v>156</v>
      </c>
      <c r="E37" s="3">
        <v>155</v>
      </c>
      <c r="F37" s="3">
        <v>8</v>
      </c>
      <c r="G37" s="3">
        <v>10</v>
      </c>
      <c r="H37" s="3">
        <v>12</v>
      </c>
      <c r="I37" s="3">
        <v>12</v>
      </c>
      <c r="J37" s="4"/>
      <c r="K37" s="194">
        <v>150</v>
      </c>
      <c r="L37" s="3">
        <v>150</v>
      </c>
      <c r="M37" s="4"/>
      <c r="N37" s="194">
        <v>2615</v>
      </c>
      <c r="O37" s="3">
        <v>3949</v>
      </c>
      <c r="P37" s="3">
        <v>4875</v>
      </c>
      <c r="Q37" s="3">
        <v>2400</v>
      </c>
      <c r="R37" s="3">
        <v>2314</v>
      </c>
      <c r="S37" s="3">
        <v>2250</v>
      </c>
      <c r="T37" s="3">
        <v>1972</v>
      </c>
      <c r="U37" s="4"/>
      <c r="V37" s="194">
        <v>171</v>
      </c>
      <c r="W37" s="3">
        <v>131</v>
      </c>
      <c r="X37" s="3">
        <v>126</v>
      </c>
      <c r="Y37" s="3">
        <v>176</v>
      </c>
      <c r="Z37" s="3">
        <v>150</v>
      </c>
      <c r="AA37" s="3">
        <v>210</v>
      </c>
      <c r="AB37" s="3">
        <v>221</v>
      </c>
      <c r="AC37" s="3">
        <v>164</v>
      </c>
      <c r="AD37" s="3">
        <v>205</v>
      </c>
      <c r="AE37" s="4"/>
      <c r="AF37" s="194">
        <v>0</v>
      </c>
      <c r="AG37" s="3">
        <v>0</v>
      </c>
      <c r="AH37" s="4"/>
      <c r="AI37" s="194">
        <v>186</v>
      </c>
      <c r="AJ37" s="3">
        <v>114</v>
      </c>
      <c r="AK37" s="4"/>
      <c r="AL37" s="247">
        <v>25.768208490560667</v>
      </c>
      <c r="AM37" s="30">
        <v>27.262223891725146</v>
      </c>
      <c r="AN37" s="30">
        <v>39.456235308848555</v>
      </c>
      <c r="AO37" s="30">
        <v>40.679905065992799</v>
      </c>
      <c r="AP37" s="30">
        <v>41.988947131775006</v>
      </c>
      <c r="AQ37" s="30">
        <v>48.221125662346829</v>
      </c>
      <c r="AR37" s="30">
        <v>48.221125662346829</v>
      </c>
      <c r="AS37" s="30">
        <v>55.406628306042649</v>
      </c>
      <c r="AT37" s="30">
        <v>52.27</v>
      </c>
      <c r="AU37" s="584"/>
      <c r="AV37" s="251"/>
      <c r="AW37" s="16">
        <v>2814922.794975555</v>
      </c>
      <c r="AX37" s="16">
        <v>3793260.9945304808</v>
      </c>
      <c r="AY37" s="16">
        <v>5248791.9818327725</v>
      </c>
      <c r="AZ37" s="16">
        <v>3922915.9196589664</v>
      </c>
      <c r="BA37" s="16">
        <v>4394489.7866261434</v>
      </c>
      <c r="BB37" s="16">
        <v>3693682.7337351525</v>
      </c>
      <c r="BC37" s="16">
        <v>4214883.5237135813</v>
      </c>
      <c r="BD37" s="16">
        <v>3515359</v>
      </c>
      <c r="BE37" s="16"/>
      <c r="BF37" s="16"/>
      <c r="BG37" s="16">
        <v>87990.392769534606</v>
      </c>
      <c r="BH37" s="16">
        <v>144421.4887792329</v>
      </c>
      <c r="BI37" s="16">
        <v>248248.44480111098</v>
      </c>
      <c r="BJ37" s="16">
        <v>96405.25665761721</v>
      </c>
      <c r="BK37" s="16">
        <v>214641.63550577403</v>
      </c>
      <c r="BL37" s="16">
        <v>184684.49240471027</v>
      </c>
      <c r="BM37" s="16">
        <v>210744.38961645067</v>
      </c>
      <c r="BN37" s="16">
        <v>175768</v>
      </c>
      <c r="BO37" s="578"/>
      <c r="BP37" s="251">
        <v>663586.14919664664</v>
      </c>
      <c r="BQ37" s="16">
        <v>375531</v>
      </c>
      <c r="BR37" s="578"/>
      <c r="BS37" s="698"/>
      <c r="BT37" s="262"/>
      <c r="BU37" s="32">
        <f t="shared" ref="BU37:BX40" si="73">BG37/AW37</f>
        <v>3.1258545678976152E-2</v>
      </c>
      <c r="BV37" s="32">
        <f t="shared" si="73"/>
        <v>3.8073174766375117E-2</v>
      </c>
      <c r="BW37" s="32">
        <f t="shared" si="73"/>
        <v>4.7296300874630513E-2</v>
      </c>
      <c r="BX37" s="32">
        <f t="shared" si="73"/>
        <v>2.4574897507871663E-2</v>
      </c>
      <c r="BY37" s="32">
        <f t="shared" si="69"/>
        <v>4.8843357460745064E-2</v>
      </c>
      <c r="BZ37" s="32">
        <f t="shared" si="63"/>
        <v>5.0000096304414397E-2</v>
      </c>
      <c r="CA37" s="32">
        <f t="shared" ref="CA37:CA43" si="74">BM37/BC37</f>
        <v>5.0000050637406798E-2</v>
      </c>
      <c r="CB37" s="32">
        <f t="shared" si="56"/>
        <v>5.0000014223298389E-2</v>
      </c>
      <c r="CC37" s="33"/>
      <c r="CD37" s="194" t="s">
        <v>107</v>
      </c>
      <c r="CE37" s="34"/>
      <c r="CF37" s="34">
        <f t="shared" ref="CF37:CI39" si="75">(BV37-BU37)*100</f>
        <v>0.68146290873989657</v>
      </c>
      <c r="CG37" s="34">
        <f t="shared" si="75"/>
        <v>0.92231261082553961</v>
      </c>
      <c r="CH37" s="34">
        <f t="shared" si="75"/>
        <v>-2.2721403366758852</v>
      </c>
      <c r="CI37" s="34">
        <f t="shared" si="75"/>
        <v>2.4268459952873402</v>
      </c>
      <c r="CJ37" s="34">
        <f t="shared" si="72"/>
        <v>0.11567388436693332</v>
      </c>
      <c r="CK37" s="34">
        <f t="shared" si="64"/>
        <v>-4.5667007599059506E-6</v>
      </c>
      <c r="CL37" s="34">
        <f t="shared" si="57"/>
        <v>-3.6414108409155155E-6</v>
      </c>
      <c r="CM37" s="561">
        <f t="shared" si="4"/>
        <v>-5.0000014223298388</v>
      </c>
      <c r="CN37" s="262">
        <f t="shared" ref="CN37:CP40" si="76">X37/N37</f>
        <v>4.8183556405353725E-2</v>
      </c>
      <c r="CO37" s="32">
        <f t="shared" si="76"/>
        <v>4.456824512534819E-2</v>
      </c>
      <c r="CP37" s="32">
        <f t="shared" si="76"/>
        <v>3.0769230769230771E-2</v>
      </c>
      <c r="CQ37" s="32">
        <f t="shared" si="71"/>
        <v>8.7499999999999994E-2</v>
      </c>
      <c r="CR37" s="32">
        <f t="shared" si="66"/>
        <v>9.5505617977528087E-2</v>
      </c>
      <c r="CS37" s="32">
        <f t="shared" si="54"/>
        <v>7.2888888888888892E-2</v>
      </c>
      <c r="CT37" s="32">
        <f t="shared" si="59"/>
        <v>0.1039553752535497</v>
      </c>
      <c r="CU37" s="33"/>
      <c r="CV37" s="262">
        <f t="shared" si="50"/>
        <v>0</v>
      </c>
      <c r="CW37" s="32">
        <f t="shared" si="60"/>
        <v>0</v>
      </c>
      <c r="CX37" s="33"/>
      <c r="CY37" s="262">
        <f t="shared" si="51"/>
        <v>8.2666666666666666E-2</v>
      </c>
      <c r="CZ37" s="32">
        <f t="shared" si="61"/>
        <v>5.7809330628803245E-2</v>
      </c>
      <c r="DA37" s="33"/>
      <c r="DB37" s="262">
        <f t="shared" si="52"/>
        <v>0.15555555555555556</v>
      </c>
      <c r="DC37" s="32">
        <f t="shared" si="62"/>
        <v>0.16176470588235295</v>
      </c>
      <c r="DD37" s="33"/>
      <c r="DE37" s="704"/>
      <c r="DF37" s="268"/>
      <c r="DG37" s="31" t="s">
        <v>192</v>
      </c>
      <c r="DH37" s="33"/>
      <c r="DI37" s="31" t="s">
        <v>192</v>
      </c>
      <c r="DJ37" s="172"/>
      <c r="DK37" s="188"/>
      <c r="DL37" s="95" t="s">
        <v>192</v>
      </c>
      <c r="DM37" s="188" t="s">
        <v>192</v>
      </c>
      <c r="DN37" s="172"/>
      <c r="DO37" s="188"/>
      <c r="DP37" s="95" t="s">
        <v>192</v>
      </c>
      <c r="DQ37" s="188" t="s">
        <v>192</v>
      </c>
      <c r="DR37" s="172"/>
      <c r="DS37" s="188"/>
      <c r="DT37" s="95"/>
      <c r="DU37" s="188"/>
      <c r="DV37" s="172"/>
    </row>
    <row r="38" spans="1:126" x14ac:dyDescent="0.25">
      <c r="A38" s="9">
        <v>67</v>
      </c>
      <c r="B38" s="14" t="s">
        <v>207</v>
      </c>
      <c r="C38" s="3">
        <v>4</v>
      </c>
      <c r="D38" s="3">
        <v>3</v>
      </c>
      <c r="E38" s="3">
        <v>3</v>
      </c>
      <c r="F38" s="3">
        <v>3</v>
      </c>
      <c r="G38" s="3">
        <v>3</v>
      </c>
      <c r="H38" s="3">
        <v>3</v>
      </c>
      <c r="I38" s="3">
        <v>3</v>
      </c>
      <c r="J38" s="4">
        <v>3</v>
      </c>
      <c r="K38" s="194">
        <v>100</v>
      </c>
      <c r="L38" s="3">
        <v>100</v>
      </c>
      <c r="M38" s="4">
        <v>100</v>
      </c>
      <c r="N38" s="194">
        <v>116</v>
      </c>
      <c r="O38" s="3">
        <v>596</v>
      </c>
      <c r="P38" s="3">
        <v>483</v>
      </c>
      <c r="Q38" s="3">
        <v>1815</v>
      </c>
      <c r="R38" s="3">
        <v>1820</v>
      </c>
      <c r="S38" s="3">
        <v>2108</v>
      </c>
      <c r="T38" s="3">
        <v>1850</v>
      </c>
      <c r="U38" s="4">
        <v>1656</v>
      </c>
      <c r="V38" s="194">
        <v>76</v>
      </c>
      <c r="W38" s="3">
        <v>63</v>
      </c>
      <c r="X38" s="3">
        <v>94</v>
      </c>
      <c r="Y38" s="3">
        <v>136</v>
      </c>
      <c r="Z38" s="3">
        <v>79</v>
      </c>
      <c r="AA38" s="3">
        <v>68</v>
      </c>
      <c r="AB38" s="3">
        <v>74</v>
      </c>
      <c r="AC38" s="3">
        <v>87</v>
      </c>
      <c r="AD38" s="3">
        <v>102</v>
      </c>
      <c r="AE38" s="4">
        <v>89</v>
      </c>
      <c r="AF38" s="194">
        <v>151</v>
      </c>
      <c r="AG38" s="3">
        <v>56</v>
      </c>
      <c r="AH38" s="4">
        <v>49</v>
      </c>
      <c r="AI38" s="194">
        <v>79</v>
      </c>
      <c r="AJ38" s="3">
        <v>119</v>
      </c>
      <c r="AK38" s="4">
        <v>102</v>
      </c>
      <c r="AL38" s="247">
        <v>48.363412843410117</v>
      </c>
      <c r="AM38" s="30">
        <v>50.590207227050499</v>
      </c>
      <c r="AN38" s="30">
        <v>52.501124068730398</v>
      </c>
      <c r="AO38" s="30">
        <v>62.094125816016984</v>
      </c>
      <c r="AP38" s="30">
        <v>61.633115349371941</v>
      </c>
      <c r="AQ38" s="30">
        <v>64.071917632796627</v>
      </c>
      <c r="AR38" s="30">
        <v>67.344522797252154</v>
      </c>
      <c r="AS38" s="30">
        <v>70.773643860877286</v>
      </c>
      <c r="AT38" s="30">
        <v>64.650000000000006</v>
      </c>
      <c r="AU38" s="584">
        <v>58.64</v>
      </c>
      <c r="AV38" s="251">
        <v>1458721.0659017309</v>
      </c>
      <c r="AW38" s="16">
        <v>1413085.2983193039</v>
      </c>
      <c r="AX38" s="16">
        <v>1843307.6647258697</v>
      </c>
      <c r="AY38" s="16">
        <v>2558085.8959254641</v>
      </c>
      <c r="AZ38" s="16">
        <v>2494766.6774804923</v>
      </c>
      <c r="BA38" s="16">
        <v>2874773.0519462042</v>
      </c>
      <c r="BB38" s="16">
        <v>2986220.9093858316</v>
      </c>
      <c r="BC38" s="16">
        <v>3303222.5200767214</v>
      </c>
      <c r="BD38" s="16">
        <v>2619580</v>
      </c>
      <c r="BE38" s="16">
        <v>2426178</v>
      </c>
      <c r="BF38" s="16">
        <v>49520.207625454612</v>
      </c>
      <c r="BG38" s="16">
        <v>37893.922060773701</v>
      </c>
      <c r="BH38" s="16">
        <v>22569.592660258051</v>
      </c>
      <c r="BI38" s="16">
        <v>159653.33151205743</v>
      </c>
      <c r="BJ38" s="16">
        <v>210825.49330965674</v>
      </c>
      <c r="BK38" s="16">
        <v>372938.97018229833</v>
      </c>
      <c r="BL38" s="16">
        <v>165152.73106015334</v>
      </c>
      <c r="BM38" s="16">
        <v>241370.28246851184</v>
      </c>
      <c r="BN38" s="16">
        <v>104438</v>
      </c>
      <c r="BO38" s="578">
        <v>38210.35</v>
      </c>
      <c r="BP38" s="251">
        <v>1031109.6692676763</v>
      </c>
      <c r="BQ38" s="16">
        <v>923894</v>
      </c>
      <c r="BR38" s="578">
        <v>868977</v>
      </c>
      <c r="BS38" s="698">
        <f t="shared" si="0"/>
        <v>-5.9440801650405779E-2</v>
      </c>
      <c r="BT38" s="262">
        <f t="shared" ref="BT38:BT40" si="77">BF38/AV38</f>
        <v>3.3947688000819355E-2</v>
      </c>
      <c r="BU38" s="32">
        <f t="shared" si="73"/>
        <v>2.6816443498381869E-2</v>
      </c>
      <c r="BV38" s="32">
        <f t="shared" si="73"/>
        <v>1.224407248565015E-2</v>
      </c>
      <c r="BW38" s="32">
        <f t="shared" si="73"/>
        <v>6.2411247318299314E-2</v>
      </c>
      <c r="BX38" s="32">
        <f t="shared" si="73"/>
        <v>8.4507098484485538E-2</v>
      </c>
      <c r="BY38" s="32">
        <f t="shared" si="69"/>
        <v>0.12972814321110351</v>
      </c>
      <c r="BZ38" s="32">
        <f t="shared" si="63"/>
        <v>5.530492755611971E-2</v>
      </c>
      <c r="CA38" s="32">
        <f t="shared" si="74"/>
        <v>7.3071154305071079E-2</v>
      </c>
      <c r="CB38" s="32">
        <f t="shared" si="56"/>
        <v>3.9868223150276001E-2</v>
      </c>
      <c r="CC38" s="33">
        <f t="shared" si="2"/>
        <v>1.5749194824122549E-2</v>
      </c>
      <c r="CD38" s="194" t="s">
        <v>107</v>
      </c>
      <c r="CE38" s="34">
        <f>(BU38-BT38)*100</f>
        <v>-0.7131244502437486</v>
      </c>
      <c r="CF38" s="34">
        <f t="shared" si="75"/>
        <v>-1.457237101273172</v>
      </c>
      <c r="CG38" s="34">
        <f t="shared" si="75"/>
        <v>5.0167174832649168</v>
      </c>
      <c r="CH38" s="34">
        <f t="shared" si="75"/>
        <v>2.2095851166186224</v>
      </c>
      <c r="CI38" s="34">
        <f t="shared" si="75"/>
        <v>4.5221044726617974</v>
      </c>
      <c r="CJ38" s="34">
        <f t="shared" si="72"/>
        <v>-7.4423215654983803</v>
      </c>
      <c r="CK38" s="34">
        <f t="shared" si="64"/>
        <v>1.7766226748951368</v>
      </c>
      <c r="CL38" s="34">
        <f t="shared" si="57"/>
        <v>-3.3202931154795077</v>
      </c>
      <c r="CM38" s="561">
        <f t="shared" si="4"/>
        <v>-2.4119028326153451</v>
      </c>
      <c r="CN38" s="262">
        <f t="shared" si="76"/>
        <v>0.81034482758620685</v>
      </c>
      <c r="CO38" s="32">
        <f t="shared" si="76"/>
        <v>0.22818791946308725</v>
      </c>
      <c r="CP38" s="32">
        <f t="shared" si="76"/>
        <v>0.16356107660455488</v>
      </c>
      <c r="CQ38" s="32">
        <f t="shared" si="71"/>
        <v>3.7465564738292011E-2</v>
      </c>
      <c r="CR38" s="32">
        <f t="shared" si="66"/>
        <v>4.0659340659340661E-2</v>
      </c>
      <c r="CS38" s="32">
        <f t="shared" si="54"/>
        <v>4.1271347248576853E-2</v>
      </c>
      <c r="CT38" s="32">
        <f t="shared" si="59"/>
        <v>5.5135135135135134E-2</v>
      </c>
      <c r="CU38" s="33">
        <f t="shared" si="13"/>
        <v>5.3743961352657008E-2</v>
      </c>
      <c r="CV38" s="262">
        <f t="shared" si="50"/>
        <v>7.1631878557874756E-2</v>
      </c>
      <c r="CW38" s="32">
        <f t="shared" si="60"/>
        <v>3.027027027027027E-2</v>
      </c>
      <c r="CX38" s="33">
        <f t="shared" si="15"/>
        <v>2.9589371980676328E-2</v>
      </c>
      <c r="CY38" s="262">
        <f t="shared" si="51"/>
        <v>3.747628083491461E-2</v>
      </c>
      <c r="CZ38" s="32">
        <f t="shared" si="61"/>
        <v>6.432432432432432E-2</v>
      </c>
      <c r="DA38" s="33">
        <f t="shared" si="17"/>
        <v>6.1594202898550728E-2</v>
      </c>
      <c r="DB38" s="262">
        <f t="shared" si="52"/>
        <v>0.15037950664136623</v>
      </c>
      <c r="DC38" s="32">
        <f t="shared" si="62"/>
        <v>0.14972972972972973</v>
      </c>
      <c r="DD38" s="33">
        <f t="shared" si="19"/>
        <v>0.14492753623188406</v>
      </c>
      <c r="DE38" s="704">
        <f t="shared" si="20"/>
        <v>-9.2962103634957535E-2</v>
      </c>
      <c r="DF38" s="268">
        <f t="shared" si="6"/>
        <v>-0.10486486486486486</v>
      </c>
      <c r="DG38" s="31"/>
      <c r="DH38" s="33" t="s">
        <v>192</v>
      </c>
      <c r="DI38" s="31"/>
      <c r="DJ38" s="172" t="s">
        <v>192</v>
      </c>
      <c r="DK38" s="188"/>
      <c r="DL38" s="95" t="s">
        <v>192</v>
      </c>
      <c r="DM38" s="188"/>
      <c r="DN38" s="172" t="s">
        <v>192</v>
      </c>
      <c r="DO38" s="188"/>
      <c r="DP38" s="95" t="s">
        <v>192</v>
      </c>
      <c r="DQ38" s="188" t="s">
        <v>192</v>
      </c>
      <c r="DR38" s="172"/>
      <c r="DS38" s="188" t="s">
        <v>192</v>
      </c>
      <c r="DT38" s="95"/>
      <c r="DU38" s="188" t="s">
        <v>192</v>
      </c>
      <c r="DV38" s="172"/>
    </row>
    <row r="39" spans="1:126" x14ac:dyDescent="0.25">
      <c r="A39" s="9">
        <v>67</v>
      </c>
      <c r="B39" s="14" t="s">
        <v>132</v>
      </c>
      <c r="C39" s="3">
        <v>42</v>
      </c>
      <c r="D39" s="3">
        <v>33</v>
      </c>
      <c r="E39" s="3">
        <v>33</v>
      </c>
      <c r="F39" s="3">
        <v>28</v>
      </c>
      <c r="G39" s="3">
        <v>29</v>
      </c>
      <c r="H39" s="3"/>
      <c r="I39" s="3"/>
      <c r="J39" s="4"/>
      <c r="K39" s="194"/>
      <c r="L39" s="3"/>
      <c r="M39" s="4"/>
      <c r="N39" s="194">
        <v>301</v>
      </c>
      <c r="O39" s="3">
        <v>263</v>
      </c>
      <c r="P39" s="3">
        <v>248</v>
      </c>
      <c r="Q39" s="3">
        <v>261</v>
      </c>
      <c r="R39" s="3">
        <v>1283</v>
      </c>
      <c r="S39" s="3"/>
      <c r="T39" s="3"/>
      <c r="U39" s="4"/>
      <c r="V39" s="194">
        <v>2</v>
      </c>
      <c r="W39" s="3">
        <v>1</v>
      </c>
      <c r="X39" s="3">
        <v>3</v>
      </c>
      <c r="Y39" s="3">
        <v>0</v>
      </c>
      <c r="Z39" s="3">
        <v>28</v>
      </c>
      <c r="AA39" s="3">
        <v>30</v>
      </c>
      <c r="AB39" s="3">
        <v>57</v>
      </c>
      <c r="AC39" s="3"/>
      <c r="AD39" s="3"/>
      <c r="AE39" s="4"/>
      <c r="AF39" s="194"/>
      <c r="AG39" s="3"/>
      <c r="AH39" s="4"/>
      <c r="AI39" s="194"/>
      <c r="AJ39" s="3"/>
      <c r="AK39" s="4"/>
      <c r="AL39" s="247">
        <v>34.262753200038702</v>
      </c>
      <c r="AM39" s="30">
        <v>34.262753200038702</v>
      </c>
      <c r="AN39" s="30">
        <v>49.928571835106226</v>
      </c>
      <c r="AO39" s="30">
        <v>49.92857183510624</v>
      </c>
      <c r="AP39" s="30">
        <v>49.92857183510624</v>
      </c>
      <c r="AQ39" s="30">
        <v>49.92857183510624</v>
      </c>
      <c r="AR39" s="30">
        <v>49.92857183510624</v>
      </c>
      <c r="AS39" s="3"/>
      <c r="AT39" s="3"/>
      <c r="AU39" s="4"/>
      <c r="AV39" s="251">
        <v>389329.57126026606</v>
      </c>
      <c r="AW39" s="16">
        <v>406963.37812533794</v>
      </c>
      <c r="AX39" s="16">
        <v>466516.43986090005</v>
      </c>
      <c r="AY39" s="16">
        <v>565579.54991718894</v>
      </c>
      <c r="AZ39" s="16">
        <v>560262.26373213588</v>
      </c>
      <c r="BA39" s="16">
        <v>525581.81228336773</v>
      </c>
      <c r="BB39" s="16">
        <v>512987.1059356521</v>
      </c>
      <c r="BC39" s="30"/>
      <c r="BD39" s="30"/>
      <c r="BE39" s="30"/>
      <c r="BF39" s="16">
        <v>104611.65559672398</v>
      </c>
      <c r="BG39" s="16">
        <v>96146.379360390667</v>
      </c>
      <c r="BH39" s="16">
        <v>110777.4713860479</v>
      </c>
      <c r="BI39" s="16">
        <v>182514.21448938822</v>
      </c>
      <c r="BJ39" s="16">
        <v>232205.84971058791</v>
      </c>
      <c r="BK39" s="16">
        <v>264745.2205735881</v>
      </c>
      <c r="BL39" s="16">
        <v>250584.11733570098</v>
      </c>
      <c r="BM39" s="16"/>
      <c r="BN39" s="16"/>
      <c r="BO39" s="578"/>
      <c r="BP39" s="251"/>
      <c r="BQ39" s="16"/>
      <c r="BR39" s="578"/>
      <c r="BS39" s="698"/>
      <c r="BT39" s="262">
        <f t="shared" si="77"/>
        <v>0.26869691726239642</v>
      </c>
      <c r="BU39" s="32">
        <f t="shared" si="73"/>
        <v>0.23625314838717301</v>
      </c>
      <c r="BV39" s="32">
        <f t="shared" si="73"/>
        <v>0.23745673661377961</v>
      </c>
      <c r="BW39" s="32">
        <f t="shared" si="73"/>
        <v>0.32270299468237773</v>
      </c>
      <c r="BX39" s="32">
        <f t="shared" si="73"/>
        <v>0.41445920016773902</v>
      </c>
      <c r="BY39" s="32">
        <f t="shared" si="69"/>
        <v>0.50371838291628435</v>
      </c>
      <c r="BZ39" s="32">
        <f t="shared" si="63"/>
        <v>0.4884803427537488</v>
      </c>
      <c r="CA39" s="32"/>
      <c r="CB39" s="32"/>
      <c r="CC39" s="33"/>
      <c r="CD39" s="194" t="s">
        <v>107</v>
      </c>
      <c r="CE39" s="34">
        <f>(BU39-BT39)*100</f>
        <v>-3.2443768875223404</v>
      </c>
      <c r="CF39" s="34">
        <f t="shared" si="75"/>
        <v>0.12035882266066</v>
      </c>
      <c r="CG39" s="34">
        <f t="shared" si="75"/>
        <v>8.5246258068598113</v>
      </c>
      <c r="CH39" s="34">
        <f t="shared" si="75"/>
        <v>9.1756205485361289</v>
      </c>
      <c r="CI39" s="34">
        <f t="shared" si="75"/>
        <v>8.9259182748545332</v>
      </c>
      <c r="CJ39" s="34">
        <f t="shared" si="72"/>
        <v>-1.5238040162535549</v>
      </c>
      <c r="CK39" s="34"/>
      <c r="CL39" s="34"/>
      <c r="CM39" s="561">
        <f t="shared" si="4"/>
        <v>0</v>
      </c>
      <c r="CN39" s="262">
        <f t="shared" si="76"/>
        <v>9.9667774086378731E-3</v>
      </c>
      <c r="CO39" s="32">
        <f t="shared" si="76"/>
        <v>0</v>
      </c>
      <c r="CP39" s="32">
        <f t="shared" si="76"/>
        <v>0.11290322580645161</v>
      </c>
      <c r="CQ39" s="32">
        <f t="shared" si="71"/>
        <v>0.11494252873563218</v>
      </c>
      <c r="CR39" s="32">
        <f t="shared" si="66"/>
        <v>4.4427123928293066E-2</v>
      </c>
      <c r="CS39" s="32"/>
      <c r="CT39" s="32"/>
      <c r="CU39" s="33"/>
      <c r="CV39" s="262"/>
      <c r="CW39" s="32"/>
      <c r="CX39" s="33"/>
      <c r="CY39" s="262"/>
      <c r="CZ39" s="32"/>
      <c r="DA39" s="33"/>
      <c r="DB39" s="262"/>
      <c r="DC39" s="32"/>
      <c r="DD39" s="33"/>
      <c r="DE39" s="704"/>
      <c r="DF39" s="268"/>
      <c r="DG39" s="31"/>
      <c r="DH39" s="33" t="s">
        <v>192</v>
      </c>
      <c r="DI39" s="31"/>
      <c r="DJ39" s="172" t="s">
        <v>192</v>
      </c>
      <c r="DK39" s="188"/>
      <c r="DL39" s="95"/>
      <c r="DM39" s="188"/>
      <c r="DN39" s="172"/>
      <c r="DO39" s="188"/>
      <c r="DP39" s="95"/>
      <c r="DQ39" s="188"/>
      <c r="DR39" s="172"/>
      <c r="DS39" s="188"/>
      <c r="DT39" s="294"/>
      <c r="DU39" s="95"/>
      <c r="DV39" s="172"/>
    </row>
    <row r="40" spans="1:126" x14ac:dyDescent="0.25">
      <c r="A40" s="9">
        <v>68</v>
      </c>
      <c r="B40" s="14" t="s">
        <v>348</v>
      </c>
      <c r="C40" s="3">
        <v>24</v>
      </c>
      <c r="D40" s="3">
        <v>24</v>
      </c>
      <c r="E40" s="3">
        <v>24</v>
      </c>
      <c r="F40" s="3"/>
      <c r="G40" s="3"/>
      <c r="H40" s="3">
        <v>26</v>
      </c>
      <c r="I40" s="3">
        <v>39</v>
      </c>
      <c r="J40" s="4">
        <v>27</v>
      </c>
      <c r="K40" s="194">
        <v>16</v>
      </c>
      <c r="L40" s="3">
        <v>11</v>
      </c>
      <c r="M40" s="4">
        <v>15</v>
      </c>
      <c r="N40" s="194">
        <v>159</v>
      </c>
      <c r="O40" s="3">
        <v>181</v>
      </c>
      <c r="P40" s="3">
        <v>225</v>
      </c>
      <c r="Q40" s="3"/>
      <c r="R40" s="3"/>
      <c r="S40" s="3">
        <v>155</v>
      </c>
      <c r="T40" s="3">
        <v>176</v>
      </c>
      <c r="U40" s="4">
        <v>96</v>
      </c>
      <c r="V40" s="194">
        <v>5</v>
      </c>
      <c r="W40" s="3">
        <v>0</v>
      </c>
      <c r="X40" s="3">
        <v>1</v>
      </c>
      <c r="Y40" s="3">
        <v>4</v>
      </c>
      <c r="Z40" s="3">
        <v>1</v>
      </c>
      <c r="AA40" s="3"/>
      <c r="AB40" s="3"/>
      <c r="AC40" s="3">
        <v>18</v>
      </c>
      <c r="AD40" s="3">
        <v>17</v>
      </c>
      <c r="AE40" s="4">
        <v>7</v>
      </c>
      <c r="AF40" s="194">
        <v>96</v>
      </c>
      <c r="AG40" s="3">
        <v>30</v>
      </c>
      <c r="AH40" s="4">
        <v>240</v>
      </c>
      <c r="AI40" s="194">
        <v>24</v>
      </c>
      <c r="AJ40" s="3">
        <v>20</v>
      </c>
      <c r="AK40" s="4">
        <v>59</v>
      </c>
      <c r="AL40" s="247">
        <v>34.376582944889329</v>
      </c>
      <c r="AM40" s="30">
        <v>34.376582944889329</v>
      </c>
      <c r="AN40" s="30">
        <v>53.96952777730349</v>
      </c>
      <c r="AO40" s="30">
        <v>51.322986209526412</v>
      </c>
      <c r="AP40" s="30">
        <v>55.335484715511015</v>
      </c>
      <c r="AQ40" s="30"/>
      <c r="AR40" s="30"/>
      <c r="AS40" s="30">
        <v>63.616598653394121</v>
      </c>
      <c r="AT40" s="30">
        <v>60.33</v>
      </c>
      <c r="AU40" s="584">
        <v>56.89</v>
      </c>
      <c r="AV40" s="251">
        <v>189808.52414044316</v>
      </c>
      <c r="AW40" s="16">
        <v>184497.35630417583</v>
      </c>
      <c r="AX40" s="16">
        <v>229637.03962982565</v>
      </c>
      <c r="AY40" s="16">
        <v>285544.44766962057</v>
      </c>
      <c r="AZ40" s="16">
        <v>253977.25397123524</v>
      </c>
      <c r="BA40" s="16"/>
      <c r="BB40" s="16"/>
      <c r="BC40" s="16">
        <v>311542.57801606139</v>
      </c>
      <c r="BD40" s="16">
        <v>262830</v>
      </c>
      <c r="BE40" s="16">
        <v>179305.75</v>
      </c>
      <c r="BF40" s="16">
        <v>11390.871423611705</v>
      </c>
      <c r="BG40" s="16">
        <v>12239.557543781766</v>
      </c>
      <c r="BH40" s="16">
        <v>18741.740229139279</v>
      </c>
      <c r="BI40" s="16">
        <v>28752.625198490616</v>
      </c>
      <c r="BJ40" s="16">
        <v>45732.778982475909</v>
      </c>
      <c r="BK40" s="16"/>
      <c r="BL40" s="16"/>
      <c r="BM40" s="16">
        <v>36313.353367368429</v>
      </c>
      <c r="BN40" s="16">
        <v>44930</v>
      </c>
      <c r="BO40" s="578">
        <v>16308.74</v>
      </c>
      <c r="BP40" s="251">
        <v>63035.554720804095</v>
      </c>
      <c r="BQ40" s="16">
        <v>68868</v>
      </c>
      <c r="BR40" s="578">
        <v>53543.18</v>
      </c>
      <c r="BS40" s="698">
        <f t="shared" si="0"/>
        <v>-0.22252453969913458</v>
      </c>
      <c r="BT40" s="262">
        <f t="shared" si="77"/>
        <v>6.0012433452058082E-2</v>
      </c>
      <c r="BU40" s="32">
        <f t="shared" si="73"/>
        <v>6.6340015862355967E-2</v>
      </c>
      <c r="BV40" s="32">
        <f t="shared" si="73"/>
        <v>8.1614622185301286E-2</v>
      </c>
      <c r="BW40" s="32">
        <f t="shared" si="73"/>
        <v>0.10069404407315899</v>
      </c>
      <c r="BX40" s="32">
        <f t="shared" si="73"/>
        <v>0.18006643613705453</v>
      </c>
      <c r="BY40" s="32"/>
      <c r="BZ40" s="32"/>
      <c r="CA40" s="32">
        <f t="shared" si="74"/>
        <v>0.11655984102916525</v>
      </c>
      <c r="CB40" s="32">
        <f t="shared" ref="CB40:CB47" si="78">BN40/BD40</f>
        <v>0.17094699996195259</v>
      </c>
      <c r="CC40" s="33">
        <f t="shared" si="2"/>
        <v>9.0954919181342478E-2</v>
      </c>
      <c r="CD40" s="194" t="s">
        <v>107</v>
      </c>
      <c r="CE40" s="34">
        <f>(BU40-BT40)*100</f>
        <v>0.63275824102978839</v>
      </c>
      <c r="CF40" s="34">
        <f>(BV40-BU40)*100</f>
        <v>1.5274606322945319</v>
      </c>
      <c r="CG40" s="34">
        <f>(BW40-BV40)*100</f>
        <v>1.9079421887857704</v>
      </c>
      <c r="CH40" s="34">
        <f>(BX40-BW40)*100</f>
        <v>7.9372392063895543</v>
      </c>
      <c r="CI40" s="34"/>
      <c r="CJ40" s="34"/>
      <c r="CK40" s="34"/>
      <c r="CL40" s="34">
        <f t="shared" si="57"/>
        <v>5.4387158932787338</v>
      </c>
      <c r="CM40" s="561">
        <f t="shared" si="4"/>
        <v>-7.9992080780610113</v>
      </c>
      <c r="CN40" s="262">
        <f t="shared" si="76"/>
        <v>6.2893081761006293E-3</v>
      </c>
      <c r="CO40" s="32">
        <f t="shared" si="76"/>
        <v>2.2099447513812154E-2</v>
      </c>
      <c r="CP40" s="32">
        <f t="shared" si="76"/>
        <v>4.4444444444444444E-3</v>
      </c>
      <c r="CQ40" s="32"/>
      <c r="CR40" s="32"/>
      <c r="CS40" s="32">
        <f t="shared" ref="CS40:CT43" si="79">AC40/S40</f>
        <v>0.11612903225806452</v>
      </c>
      <c r="CT40" s="32">
        <f t="shared" si="79"/>
        <v>9.6590909090909088E-2</v>
      </c>
      <c r="CU40" s="33">
        <f t="shared" si="13"/>
        <v>7.2916666666666671E-2</v>
      </c>
      <c r="CV40" s="262">
        <f t="shared" ref="CV40:CW43" si="80">AF40/S40</f>
        <v>0.61935483870967745</v>
      </c>
      <c r="CW40" s="32">
        <f t="shared" si="80"/>
        <v>0.17045454545454544</v>
      </c>
      <c r="CX40" s="33">
        <f t="shared" si="15"/>
        <v>2.5</v>
      </c>
      <c r="CY40" s="262">
        <f t="shared" ref="CY40:CZ43" si="81">AI40/S40</f>
        <v>0.15483870967741936</v>
      </c>
      <c r="CZ40" s="32">
        <f t="shared" si="81"/>
        <v>0.11363636363636363</v>
      </c>
      <c r="DA40" s="33">
        <f t="shared" si="17"/>
        <v>0.61458333333333337</v>
      </c>
      <c r="DB40" s="262">
        <f t="shared" ref="DB40:DC43" si="82">(AC40+AF40+AI40)/S40</f>
        <v>0.89032258064516134</v>
      </c>
      <c r="DC40" s="32">
        <f t="shared" si="82"/>
        <v>0.38068181818181818</v>
      </c>
      <c r="DD40" s="33">
        <f t="shared" si="19"/>
        <v>3.1875</v>
      </c>
      <c r="DE40" s="704">
        <f t="shared" si="20"/>
        <v>-5.7019724846676577E-2</v>
      </c>
      <c r="DF40" s="268">
        <f t="shared" si="6"/>
        <v>-0.45454545454545453</v>
      </c>
      <c r="DG40" s="31"/>
      <c r="DH40" s="33"/>
      <c r="DI40" s="31"/>
      <c r="DJ40" s="172"/>
      <c r="DK40" s="188" t="s">
        <v>192</v>
      </c>
      <c r="DL40" s="95"/>
      <c r="DM40" s="188" t="s">
        <v>192</v>
      </c>
      <c r="DN40" s="172"/>
      <c r="DO40" s="188"/>
      <c r="DP40" s="95" t="s">
        <v>192</v>
      </c>
      <c r="DQ40" s="188"/>
      <c r="DR40" s="172" t="s">
        <v>192</v>
      </c>
      <c r="DS40" s="188" t="s">
        <v>192</v>
      </c>
      <c r="DT40" s="294"/>
      <c r="DU40" s="95" t="s">
        <v>192</v>
      </c>
      <c r="DV40" s="172"/>
    </row>
    <row r="41" spans="1:126" x14ac:dyDescent="0.25">
      <c r="A41" s="9">
        <v>71</v>
      </c>
      <c r="B41" s="14" t="s">
        <v>32</v>
      </c>
      <c r="C41" s="3"/>
      <c r="D41" s="3"/>
      <c r="E41" s="3"/>
      <c r="F41" s="3">
        <v>1</v>
      </c>
      <c r="G41" s="3">
        <v>3</v>
      </c>
      <c r="H41" s="3">
        <v>0</v>
      </c>
      <c r="I41" s="3">
        <v>11</v>
      </c>
      <c r="J41" s="4">
        <v>11</v>
      </c>
      <c r="K41" s="194">
        <v>38</v>
      </c>
      <c r="L41" s="3">
        <v>30</v>
      </c>
      <c r="M41" s="4">
        <v>92</v>
      </c>
      <c r="N41" s="194"/>
      <c r="O41" s="3"/>
      <c r="P41" s="3"/>
      <c r="Q41" s="3">
        <v>136</v>
      </c>
      <c r="R41" s="3">
        <v>121</v>
      </c>
      <c r="S41" s="3">
        <v>198</v>
      </c>
      <c r="T41" s="3">
        <v>162</v>
      </c>
      <c r="U41" s="4">
        <v>342</v>
      </c>
      <c r="V41" s="194"/>
      <c r="W41" s="3"/>
      <c r="X41" s="3"/>
      <c r="Y41" s="3"/>
      <c r="Z41" s="3"/>
      <c r="AA41" s="3">
        <v>74</v>
      </c>
      <c r="AB41" s="3">
        <v>46</v>
      </c>
      <c r="AC41" s="3">
        <v>16</v>
      </c>
      <c r="AD41" s="3">
        <v>18</v>
      </c>
      <c r="AE41" s="4">
        <v>62</v>
      </c>
      <c r="AF41" s="194">
        <v>0</v>
      </c>
      <c r="AG41" s="3">
        <v>0</v>
      </c>
      <c r="AH41" s="4">
        <v>8</v>
      </c>
      <c r="AI41" s="194">
        <v>38</v>
      </c>
      <c r="AJ41" s="3">
        <v>82</v>
      </c>
      <c r="AK41" s="4">
        <v>14</v>
      </c>
      <c r="AL41" s="247"/>
      <c r="AM41" s="30"/>
      <c r="AN41" s="30"/>
      <c r="AO41" s="30"/>
      <c r="AP41" s="30"/>
      <c r="AQ41" s="30"/>
      <c r="AR41" s="30">
        <v>47.495461038924084</v>
      </c>
      <c r="AS41" s="30">
        <v>53.087347254711133</v>
      </c>
      <c r="AT41" s="30">
        <v>59.46</v>
      </c>
      <c r="AU41" s="584">
        <v>54.52</v>
      </c>
      <c r="AV41" s="251"/>
      <c r="AW41" s="16"/>
      <c r="AX41" s="16"/>
      <c r="AY41" s="16"/>
      <c r="AZ41" s="16"/>
      <c r="BA41" s="16">
        <v>257077.36438608772</v>
      </c>
      <c r="BB41" s="16">
        <v>245338.67194836683</v>
      </c>
      <c r="BC41" s="16">
        <v>296967.30525153526</v>
      </c>
      <c r="BD41" s="16">
        <v>299185.32</v>
      </c>
      <c r="BE41" s="16">
        <v>1135182.05</v>
      </c>
      <c r="BF41" s="16"/>
      <c r="BG41" s="16"/>
      <c r="BH41" s="16"/>
      <c r="BI41" s="16"/>
      <c r="BJ41" s="16"/>
      <c r="BK41" s="16">
        <v>106270.02692073466</v>
      </c>
      <c r="BL41" s="16">
        <v>39500.344334978174</v>
      </c>
      <c r="BM41" s="16">
        <v>44428.816569057664</v>
      </c>
      <c r="BN41" s="16">
        <v>24343</v>
      </c>
      <c r="BO41" s="578">
        <v>150654.29999999999</v>
      </c>
      <c r="BP41" s="251">
        <v>138882.04961838579</v>
      </c>
      <c r="BQ41" s="16">
        <v>165699</v>
      </c>
      <c r="BR41" s="578">
        <v>184592</v>
      </c>
      <c r="BS41" s="698">
        <f t="shared" si="0"/>
        <v>0.11402000012070079</v>
      </c>
      <c r="BT41" s="262"/>
      <c r="BU41" s="32"/>
      <c r="BV41" s="32"/>
      <c r="BW41" s="32"/>
      <c r="BX41" s="32"/>
      <c r="BY41" s="32">
        <f t="shared" ref="BY41:BZ43" si="83">BK41/BA41</f>
        <v>0.41337761173377613</v>
      </c>
      <c r="BZ41" s="32">
        <f t="shared" si="83"/>
        <v>0.16100333478323908</v>
      </c>
      <c r="CA41" s="32">
        <f t="shared" si="74"/>
        <v>0.14960844437547044</v>
      </c>
      <c r="CB41" s="32">
        <f t="shared" si="78"/>
        <v>8.1364286188907925E-2</v>
      </c>
      <c r="CC41" s="33">
        <f t="shared" si="2"/>
        <v>0.1327137792568161</v>
      </c>
      <c r="CD41" s="194" t="s">
        <v>107</v>
      </c>
      <c r="CE41" s="34"/>
      <c r="CF41" s="34"/>
      <c r="CG41" s="34"/>
      <c r="CH41" s="34"/>
      <c r="CI41" s="34"/>
      <c r="CJ41" s="34">
        <f>(BZ41-BY41)*100</f>
        <v>-25.237427695053704</v>
      </c>
      <c r="CK41" s="34">
        <f t="shared" ref="CK41:CK43" si="84">(CA41-BZ41)*100</f>
        <v>-1.1394890407768643</v>
      </c>
      <c r="CL41" s="34">
        <f t="shared" si="57"/>
        <v>-6.8244158186562514</v>
      </c>
      <c r="CM41" s="561">
        <f t="shared" si="4"/>
        <v>5.1349493067908174</v>
      </c>
      <c r="CN41" s="262"/>
      <c r="CO41" s="32"/>
      <c r="CP41" s="32"/>
      <c r="CQ41" s="32">
        <f t="shared" ref="CQ41:CR43" si="85">AA41/Q41</f>
        <v>0.54411764705882348</v>
      </c>
      <c r="CR41" s="32">
        <f t="shared" si="85"/>
        <v>0.38016528925619836</v>
      </c>
      <c r="CS41" s="32">
        <f t="shared" si="79"/>
        <v>8.0808080808080815E-2</v>
      </c>
      <c r="CT41" s="32">
        <f t="shared" si="79"/>
        <v>0.1111111111111111</v>
      </c>
      <c r="CU41" s="33">
        <f t="shared" si="13"/>
        <v>0.18128654970760233</v>
      </c>
      <c r="CV41" s="262">
        <f t="shared" si="80"/>
        <v>0</v>
      </c>
      <c r="CW41" s="32">
        <f t="shared" si="80"/>
        <v>0</v>
      </c>
      <c r="CX41" s="33">
        <f t="shared" si="15"/>
        <v>2.3391812865497075E-2</v>
      </c>
      <c r="CY41" s="262">
        <f t="shared" si="81"/>
        <v>0.19191919191919191</v>
      </c>
      <c r="CZ41" s="32">
        <f t="shared" si="81"/>
        <v>0.50617283950617287</v>
      </c>
      <c r="DA41" s="33">
        <f t="shared" si="17"/>
        <v>4.0935672514619881E-2</v>
      </c>
      <c r="DB41" s="262">
        <f t="shared" si="82"/>
        <v>0.27272727272727271</v>
      </c>
      <c r="DC41" s="32">
        <f t="shared" si="82"/>
        <v>0.61728395061728392</v>
      </c>
      <c r="DD41" s="33">
        <f t="shared" si="19"/>
        <v>0.24561403508771928</v>
      </c>
      <c r="DE41" s="704">
        <f t="shared" si="20"/>
        <v>-8.3081062899428154E-2</v>
      </c>
      <c r="DF41" s="268">
        <f t="shared" si="6"/>
        <v>1.1111111111111112</v>
      </c>
      <c r="DG41" s="31"/>
      <c r="DH41" s="33" t="s">
        <v>192</v>
      </c>
      <c r="DI41" s="31" t="s">
        <v>192</v>
      </c>
      <c r="DJ41" s="172"/>
      <c r="DK41" s="188"/>
      <c r="DL41" s="95" t="s">
        <v>192</v>
      </c>
      <c r="DM41" s="188"/>
      <c r="DN41" s="172" t="s">
        <v>192</v>
      </c>
      <c r="DO41" s="188"/>
      <c r="DP41" s="95" t="s">
        <v>192</v>
      </c>
      <c r="DQ41" s="188"/>
      <c r="DR41" s="172" t="s">
        <v>192</v>
      </c>
      <c r="DS41" s="188" t="s">
        <v>192</v>
      </c>
      <c r="DT41" s="294"/>
      <c r="DU41" s="95"/>
      <c r="DV41" s="172" t="s">
        <v>192</v>
      </c>
    </row>
    <row r="42" spans="1:126" x14ac:dyDescent="0.25">
      <c r="A42" s="9">
        <v>72</v>
      </c>
      <c r="B42" s="14" t="s">
        <v>213</v>
      </c>
      <c r="C42" s="3">
        <v>0</v>
      </c>
      <c r="D42" s="3">
        <v>0</v>
      </c>
      <c r="E42" s="3">
        <v>2</v>
      </c>
      <c r="F42" s="3">
        <v>6</v>
      </c>
      <c r="G42" s="3">
        <v>9</v>
      </c>
      <c r="H42" s="3">
        <v>8</v>
      </c>
      <c r="I42" s="3">
        <v>10</v>
      </c>
      <c r="J42" s="4">
        <v>0</v>
      </c>
      <c r="K42" s="194">
        <v>38</v>
      </c>
      <c r="L42" s="3">
        <v>30</v>
      </c>
      <c r="M42" s="4">
        <v>0</v>
      </c>
      <c r="N42" s="194"/>
      <c r="O42" s="3"/>
      <c r="P42" s="3"/>
      <c r="Q42" s="3">
        <v>136</v>
      </c>
      <c r="R42" s="3">
        <v>121</v>
      </c>
      <c r="S42" s="3">
        <v>198</v>
      </c>
      <c r="T42" s="3">
        <v>162</v>
      </c>
      <c r="U42" s="4">
        <v>159</v>
      </c>
      <c r="V42" s="194"/>
      <c r="W42" s="3"/>
      <c r="X42" s="3"/>
      <c r="Y42" s="3"/>
      <c r="Z42" s="3"/>
      <c r="AA42" s="3">
        <v>74</v>
      </c>
      <c r="AB42" s="3">
        <v>46</v>
      </c>
      <c r="AC42" s="3">
        <v>16</v>
      </c>
      <c r="AD42" s="3">
        <v>18</v>
      </c>
      <c r="AE42" s="4">
        <v>41</v>
      </c>
      <c r="AF42" s="194">
        <v>0</v>
      </c>
      <c r="AG42" s="3">
        <v>0</v>
      </c>
      <c r="AH42" s="4">
        <v>31</v>
      </c>
      <c r="AI42" s="194">
        <v>38</v>
      </c>
      <c r="AJ42" s="3">
        <v>82</v>
      </c>
      <c r="AK42" s="4">
        <v>49</v>
      </c>
      <c r="AL42" s="247"/>
      <c r="AM42" s="30"/>
      <c r="AN42" s="30"/>
      <c r="AO42" s="30"/>
      <c r="AP42" s="30"/>
      <c r="AQ42" s="30"/>
      <c r="AR42" s="30">
        <v>47.495461038924084</v>
      </c>
      <c r="AS42" s="30">
        <v>53.087347254711133</v>
      </c>
      <c r="AT42" s="30">
        <v>59.46</v>
      </c>
      <c r="AU42" s="584">
        <v>50.2</v>
      </c>
      <c r="AV42" s="251"/>
      <c r="AW42" s="16"/>
      <c r="AX42" s="16"/>
      <c r="AY42" s="16"/>
      <c r="AZ42" s="16"/>
      <c r="BA42" s="16">
        <v>257077.36438608772</v>
      </c>
      <c r="BB42" s="16">
        <v>245338.67194836683</v>
      </c>
      <c r="BC42" s="16">
        <v>296967.30525153526</v>
      </c>
      <c r="BD42" s="16">
        <v>299185.32</v>
      </c>
      <c r="BE42" s="16">
        <v>304454.88</v>
      </c>
      <c r="BF42" s="16"/>
      <c r="BG42" s="16"/>
      <c r="BH42" s="16"/>
      <c r="BI42" s="16"/>
      <c r="BJ42" s="16"/>
      <c r="BK42" s="16">
        <v>106270.02692073466</v>
      </c>
      <c r="BL42" s="16">
        <v>39500.344334978174</v>
      </c>
      <c r="BM42" s="16">
        <v>44428.816569057664</v>
      </c>
      <c r="BN42" s="16">
        <v>24343</v>
      </c>
      <c r="BO42" s="578">
        <v>17448.55</v>
      </c>
      <c r="BP42" s="251">
        <v>138882.04961838579</v>
      </c>
      <c r="BQ42" s="16">
        <v>165699</v>
      </c>
      <c r="BR42" s="578">
        <v>173505</v>
      </c>
      <c r="BS42" s="698">
        <f t="shared" si="0"/>
        <v>4.7109517860699217E-2</v>
      </c>
      <c r="BT42" s="262"/>
      <c r="BU42" s="32"/>
      <c r="BV42" s="32"/>
      <c r="BW42" s="32"/>
      <c r="BX42" s="32"/>
      <c r="BY42" s="32">
        <f t="shared" si="83"/>
        <v>0.41337761173377613</v>
      </c>
      <c r="BZ42" s="32">
        <f t="shared" si="83"/>
        <v>0.16100333478323908</v>
      </c>
      <c r="CA42" s="32">
        <f t="shared" si="74"/>
        <v>0.14960844437547044</v>
      </c>
      <c r="CB42" s="32">
        <f t="shared" si="78"/>
        <v>8.1364286188907925E-2</v>
      </c>
      <c r="CC42" s="33">
        <f t="shared" si="2"/>
        <v>5.7310791011134392E-2</v>
      </c>
      <c r="CD42" s="194" t="s">
        <v>107</v>
      </c>
      <c r="CE42" s="34"/>
      <c r="CF42" s="34"/>
      <c r="CG42" s="34"/>
      <c r="CH42" s="34"/>
      <c r="CI42" s="34"/>
      <c r="CJ42" s="34">
        <f>(BZ42-BY42)*100</f>
        <v>-25.237427695053704</v>
      </c>
      <c r="CK42" s="34">
        <f t="shared" si="84"/>
        <v>-1.1394890407768643</v>
      </c>
      <c r="CL42" s="34">
        <f t="shared" si="57"/>
        <v>-6.8244158186562514</v>
      </c>
      <c r="CM42" s="561">
        <f t="shared" si="4"/>
        <v>-2.4053495177773532</v>
      </c>
      <c r="CN42" s="262"/>
      <c r="CO42" s="32"/>
      <c r="CP42" s="32"/>
      <c r="CQ42" s="32">
        <f t="shared" si="85"/>
        <v>0.54411764705882348</v>
      </c>
      <c r="CR42" s="32">
        <f t="shared" si="85"/>
        <v>0.38016528925619836</v>
      </c>
      <c r="CS42" s="32">
        <f t="shared" si="79"/>
        <v>8.0808080808080815E-2</v>
      </c>
      <c r="CT42" s="32">
        <f t="shared" si="79"/>
        <v>0.1111111111111111</v>
      </c>
      <c r="CU42" s="33">
        <f t="shared" si="13"/>
        <v>0.25786163522012578</v>
      </c>
      <c r="CV42" s="262">
        <f t="shared" si="80"/>
        <v>0</v>
      </c>
      <c r="CW42" s="32">
        <f t="shared" si="80"/>
        <v>0</v>
      </c>
      <c r="CX42" s="33">
        <f t="shared" si="15"/>
        <v>0.19496855345911951</v>
      </c>
      <c r="CY42" s="262">
        <f t="shared" si="81"/>
        <v>0.19191919191919191</v>
      </c>
      <c r="CZ42" s="32">
        <f t="shared" si="81"/>
        <v>0.50617283950617287</v>
      </c>
      <c r="DA42" s="33">
        <f t="shared" si="17"/>
        <v>0.3081761006289308</v>
      </c>
      <c r="DB42" s="262">
        <f t="shared" si="82"/>
        <v>0.27272727272727271</v>
      </c>
      <c r="DC42" s="32">
        <f t="shared" si="82"/>
        <v>0.61728395061728392</v>
      </c>
      <c r="DD42" s="33">
        <f t="shared" si="19"/>
        <v>0.76100628930817615</v>
      </c>
      <c r="DE42" s="704">
        <f t="shared" si="20"/>
        <v>-0.1557349478641103</v>
      </c>
      <c r="DF42" s="268">
        <f t="shared" si="6"/>
        <v>-1.8518518518518517E-2</v>
      </c>
      <c r="DG42" s="31"/>
      <c r="DH42" s="33" t="s">
        <v>192</v>
      </c>
      <c r="DI42" s="31" t="s">
        <v>192</v>
      </c>
      <c r="DJ42" s="172"/>
      <c r="DK42" s="188"/>
      <c r="DL42" s="95" t="s">
        <v>192</v>
      </c>
      <c r="DM42" s="188"/>
      <c r="DN42" s="172" t="s">
        <v>192</v>
      </c>
      <c r="DO42" s="188" t="s">
        <v>192</v>
      </c>
      <c r="DP42" s="95"/>
      <c r="DQ42" s="188" t="s">
        <v>192</v>
      </c>
      <c r="DR42" s="172"/>
      <c r="DS42" s="188"/>
      <c r="DT42" s="294" t="s">
        <v>192</v>
      </c>
      <c r="DU42" s="95"/>
      <c r="DV42" s="172" t="s">
        <v>192</v>
      </c>
    </row>
    <row r="43" spans="1:126" x14ac:dyDescent="0.25">
      <c r="A43" s="9">
        <v>75</v>
      </c>
      <c r="B43" s="14" t="s">
        <v>34</v>
      </c>
      <c r="C43" s="3"/>
      <c r="D43" s="3"/>
      <c r="E43" s="3"/>
      <c r="F43" s="3">
        <v>0</v>
      </c>
      <c r="G43" s="3">
        <v>0</v>
      </c>
      <c r="H43" s="3">
        <v>0</v>
      </c>
      <c r="I43" s="3">
        <v>0</v>
      </c>
      <c r="J43" s="4">
        <v>0</v>
      </c>
      <c r="K43" s="194">
        <v>32</v>
      </c>
      <c r="L43" s="3">
        <v>34</v>
      </c>
      <c r="M43" s="4">
        <v>34</v>
      </c>
      <c r="N43" s="194"/>
      <c r="O43" s="3"/>
      <c r="P43" s="3"/>
      <c r="Q43" s="3">
        <v>42</v>
      </c>
      <c r="R43" s="3">
        <v>40</v>
      </c>
      <c r="S43" s="3">
        <v>44</v>
      </c>
      <c r="T43" s="3">
        <v>38</v>
      </c>
      <c r="U43" s="4">
        <v>42</v>
      </c>
      <c r="V43" s="194"/>
      <c r="W43" s="3"/>
      <c r="X43" s="3"/>
      <c r="Y43" s="3"/>
      <c r="Z43" s="3"/>
      <c r="AA43" s="3">
        <v>0</v>
      </c>
      <c r="AB43" s="3">
        <v>5</v>
      </c>
      <c r="AC43" s="3">
        <v>3</v>
      </c>
      <c r="AD43" s="3">
        <v>0</v>
      </c>
      <c r="AE43" s="4">
        <v>0</v>
      </c>
      <c r="AF43" s="194">
        <v>0</v>
      </c>
      <c r="AG43" s="3">
        <v>0</v>
      </c>
      <c r="AH43" s="4">
        <v>0</v>
      </c>
      <c r="AI43" s="194">
        <v>0</v>
      </c>
      <c r="AJ43" s="3">
        <v>0</v>
      </c>
      <c r="AK43" s="4">
        <v>0</v>
      </c>
      <c r="AL43" s="247"/>
      <c r="AM43" s="3"/>
      <c r="AN43" s="30"/>
      <c r="AO43" s="30"/>
      <c r="AP43" s="30"/>
      <c r="AQ43" s="30">
        <v>37.236555284261335</v>
      </c>
      <c r="AR43" s="30">
        <v>37.236555284261335</v>
      </c>
      <c r="AS43" s="30">
        <v>37.236555284261335</v>
      </c>
      <c r="AT43" s="30">
        <v>40.590000000000003</v>
      </c>
      <c r="AU43" s="584">
        <v>40.590000000000003</v>
      </c>
      <c r="AV43" s="251"/>
      <c r="AW43" s="16"/>
      <c r="AX43" s="16"/>
      <c r="AY43" s="16"/>
      <c r="AZ43" s="16"/>
      <c r="BA43" s="16">
        <v>76314.306691481557</v>
      </c>
      <c r="BB43" s="16">
        <v>92103.915174074136</v>
      </c>
      <c r="BC43" s="16">
        <v>93057.239287198143</v>
      </c>
      <c r="BD43" s="16">
        <v>115864</v>
      </c>
      <c r="BE43" s="16">
        <v>116840</v>
      </c>
      <c r="BF43" s="16"/>
      <c r="BG43" s="16"/>
      <c r="BH43" s="16"/>
      <c r="BI43" s="16"/>
      <c r="BJ43" s="16"/>
      <c r="BK43" s="16">
        <v>8642.5233777838494</v>
      </c>
      <c r="BL43" s="16">
        <v>7562.5636735135258</v>
      </c>
      <c r="BM43" s="16">
        <v>3634.0146043562645</v>
      </c>
      <c r="BN43" s="16">
        <v>6371</v>
      </c>
      <c r="BO43" s="578">
        <v>6293</v>
      </c>
      <c r="BP43" s="251">
        <v>6976.3404875327969</v>
      </c>
      <c r="BQ43" s="16">
        <v>8800</v>
      </c>
      <c r="BR43" s="578">
        <v>10211</v>
      </c>
      <c r="BS43" s="698">
        <f t="shared" si="0"/>
        <v>0.16034090909090909</v>
      </c>
      <c r="BT43" s="262"/>
      <c r="BU43" s="32"/>
      <c r="BV43" s="32"/>
      <c r="BW43" s="32"/>
      <c r="BX43" s="32"/>
      <c r="BY43" s="32">
        <f t="shared" si="83"/>
        <v>0.11324905843308349</v>
      </c>
      <c r="BZ43" s="32">
        <f t="shared" si="83"/>
        <v>8.2109035856081328E-2</v>
      </c>
      <c r="CA43" s="32">
        <f t="shared" si="74"/>
        <v>3.9051390651519087E-2</v>
      </c>
      <c r="CB43" s="32">
        <f t="shared" si="78"/>
        <v>5.4986881171028103E-2</v>
      </c>
      <c r="CC43" s="33">
        <f t="shared" si="2"/>
        <v>5.3859979459089352E-2</v>
      </c>
      <c r="CD43" s="194" t="s">
        <v>107</v>
      </c>
      <c r="CE43" s="34"/>
      <c r="CF43" s="34"/>
      <c r="CG43" s="34"/>
      <c r="CH43" s="34"/>
      <c r="CI43" s="34"/>
      <c r="CJ43" s="34">
        <f>(BZ43-BY43)*100</f>
        <v>-3.114002257700216</v>
      </c>
      <c r="CK43" s="34">
        <f t="shared" si="84"/>
        <v>-4.3057645204562238</v>
      </c>
      <c r="CL43" s="34">
        <f t="shared" si="57"/>
        <v>1.5935490519509017</v>
      </c>
      <c r="CM43" s="561">
        <f t="shared" si="4"/>
        <v>-0.11269017119387506</v>
      </c>
      <c r="CN43" s="262"/>
      <c r="CO43" s="32"/>
      <c r="CP43" s="32"/>
      <c r="CQ43" s="32">
        <f t="shared" si="85"/>
        <v>0</v>
      </c>
      <c r="CR43" s="32">
        <f t="shared" si="85"/>
        <v>0.125</v>
      </c>
      <c r="CS43" s="32">
        <f t="shared" si="79"/>
        <v>6.8181818181818177E-2</v>
      </c>
      <c r="CT43" s="32">
        <f t="shared" si="79"/>
        <v>0</v>
      </c>
      <c r="CU43" s="33">
        <f t="shared" si="13"/>
        <v>0</v>
      </c>
      <c r="CV43" s="262">
        <f t="shared" si="80"/>
        <v>0</v>
      </c>
      <c r="CW43" s="32">
        <f t="shared" si="80"/>
        <v>0</v>
      </c>
      <c r="CX43" s="33">
        <f t="shared" si="15"/>
        <v>0</v>
      </c>
      <c r="CY43" s="262">
        <f t="shared" si="81"/>
        <v>0</v>
      </c>
      <c r="CZ43" s="32">
        <f t="shared" si="81"/>
        <v>0</v>
      </c>
      <c r="DA43" s="33">
        <f t="shared" si="17"/>
        <v>0</v>
      </c>
      <c r="DB43" s="262">
        <f t="shared" si="82"/>
        <v>6.8181818181818177E-2</v>
      </c>
      <c r="DC43" s="32">
        <f t="shared" si="82"/>
        <v>0</v>
      </c>
      <c r="DD43" s="33">
        <f t="shared" si="19"/>
        <v>0</v>
      </c>
      <c r="DE43" s="704">
        <f t="shared" si="20"/>
        <v>0</v>
      </c>
      <c r="DF43" s="268">
        <f t="shared" si="6"/>
        <v>0.10526315789473684</v>
      </c>
      <c r="DG43" s="31"/>
      <c r="DH43" s="33" t="s">
        <v>192</v>
      </c>
      <c r="DI43" s="31"/>
      <c r="DJ43" s="172" t="s">
        <v>192</v>
      </c>
      <c r="DK43" s="188"/>
      <c r="DL43" s="95" t="s">
        <v>192</v>
      </c>
      <c r="DM43" s="188"/>
      <c r="DN43" s="172" t="s">
        <v>192</v>
      </c>
      <c r="DO43" s="188"/>
      <c r="DP43" s="95" t="s">
        <v>192</v>
      </c>
      <c r="DQ43" s="188"/>
      <c r="DR43" s="172" t="s">
        <v>192</v>
      </c>
      <c r="DS43" s="188"/>
      <c r="DT43" s="294" t="s">
        <v>192</v>
      </c>
      <c r="DU43" s="95"/>
      <c r="DV43" s="172" t="s">
        <v>192</v>
      </c>
    </row>
    <row r="44" spans="1:126" x14ac:dyDescent="0.25">
      <c r="A44" s="9">
        <v>79</v>
      </c>
      <c r="B44" s="14" t="s">
        <v>37</v>
      </c>
      <c r="C44" s="3">
        <v>2</v>
      </c>
      <c r="D44" s="3">
        <v>7</v>
      </c>
      <c r="E44" s="3">
        <v>7</v>
      </c>
      <c r="F44" s="3">
        <v>6</v>
      </c>
      <c r="G44" s="3"/>
      <c r="H44" s="3"/>
      <c r="I44" s="3">
        <v>26</v>
      </c>
      <c r="J44" s="4"/>
      <c r="K44" s="194"/>
      <c r="L44" s="3">
        <v>0</v>
      </c>
      <c r="M44" s="4"/>
      <c r="N44" s="194">
        <v>0</v>
      </c>
      <c r="O44" s="3">
        <v>127</v>
      </c>
      <c r="P44" s="3">
        <v>280</v>
      </c>
      <c r="Q44" s="3">
        <v>268</v>
      </c>
      <c r="R44" s="3"/>
      <c r="S44" s="3"/>
      <c r="T44" s="3">
        <v>187</v>
      </c>
      <c r="U44" s="4"/>
      <c r="V44" s="194">
        <v>16</v>
      </c>
      <c r="W44" s="3">
        <v>6</v>
      </c>
      <c r="X44" s="3">
        <v>34</v>
      </c>
      <c r="Y44" s="3">
        <v>69</v>
      </c>
      <c r="Z44" s="3">
        <v>22</v>
      </c>
      <c r="AA44" s="3">
        <v>73</v>
      </c>
      <c r="AB44" s="3"/>
      <c r="AC44" s="3"/>
      <c r="AD44" s="3">
        <v>21</v>
      </c>
      <c r="AE44" s="4"/>
      <c r="AF44" s="194"/>
      <c r="AG44" s="3">
        <v>2</v>
      </c>
      <c r="AH44" s="4"/>
      <c r="AI44" s="194"/>
      <c r="AJ44" s="3">
        <v>43</v>
      </c>
      <c r="AK44" s="4"/>
      <c r="AL44" s="247">
        <v>37.905305035258763</v>
      </c>
      <c r="AM44" s="30"/>
      <c r="AN44" s="30"/>
      <c r="AO44" s="30"/>
      <c r="AP44" s="30"/>
      <c r="AQ44" s="30">
        <v>63.687742243925761</v>
      </c>
      <c r="AR44" s="30"/>
      <c r="AS44" s="30"/>
      <c r="AT44" s="30">
        <v>65.08</v>
      </c>
      <c r="AU44" s="584"/>
      <c r="AV44" s="251">
        <v>268417.65271683142</v>
      </c>
      <c r="AW44" s="16">
        <v>287518.28390276665</v>
      </c>
      <c r="AX44" s="16">
        <v>372489.34269013838</v>
      </c>
      <c r="AY44" s="16">
        <v>334899.91519684007</v>
      </c>
      <c r="AZ44" s="16">
        <v>339895.61812397197</v>
      </c>
      <c r="BA44" s="16">
        <v>486805.70970000169</v>
      </c>
      <c r="BB44" s="16"/>
      <c r="BC44" s="16"/>
      <c r="BD44" s="16">
        <v>315329</v>
      </c>
      <c r="BE44" s="16"/>
      <c r="BF44" s="16">
        <v>21876.65408847986</v>
      </c>
      <c r="BG44" s="16">
        <v>18968.304107546344</v>
      </c>
      <c r="BH44" s="16">
        <v>42946.5398603309</v>
      </c>
      <c r="BI44" s="16">
        <v>46599.051798225395</v>
      </c>
      <c r="BJ44" s="16">
        <v>96122.10516730127</v>
      </c>
      <c r="BK44" s="16">
        <v>71255.997404681824</v>
      </c>
      <c r="BL44" s="16"/>
      <c r="BM44" s="16"/>
      <c r="BN44" s="16">
        <v>56759.22</v>
      </c>
      <c r="BO44" s="578"/>
      <c r="BP44" s="251"/>
      <c r="BQ44" s="16">
        <v>153236</v>
      </c>
      <c r="BR44" s="578"/>
      <c r="BS44" s="698"/>
      <c r="BT44" s="262">
        <f t="shared" ref="BT44:BY47" si="86">BF44/AV44</f>
        <v>8.15022926661189E-2</v>
      </c>
      <c r="BU44" s="32">
        <f t="shared" si="86"/>
        <v>6.5972514339161376E-2</v>
      </c>
      <c r="BV44" s="32">
        <f t="shared" si="86"/>
        <v>0.11529602310275146</v>
      </c>
      <c r="BW44" s="32">
        <f t="shared" si="86"/>
        <v>0.13914321767097623</v>
      </c>
      <c r="BX44" s="32">
        <f t="shared" si="86"/>
        <v>0.28279889484259879</v>
      </c>
      <c r="BY44" s="32">
        <f t="shared" si="86"/>
        <v>0.14637461308453831</v>
      </c>
      <c r="BZ44" s="32"/>
      <c r="CA44" s="32"/>
      <c r="CB44" s="32">
        <f t="shared" si="78"/>
        <v>0.18</v>
      </c>
      <c r="CC44" s="33"/>
      <c r="CD44" s="194" t="s">
        <v>107</v>
      </c>
      <c r="CE44" s="34">
        <f t="shared" ref="CE44:CI48" si="87">(BU44-BT44)*100</f>
        <v>-1.5529778326957524</v>
      </c>
      <c r="CF44" s="34">
        <f t="shared" si="87"/>
        <v>4.932350876359008</v>
      </c>
      <c r="CG44" s="34">
        <f t="shared" si="87"/>
        <v>2.3847194568224777</v>
      </c>
      <c r="CH44" s="34">
        <f t="shared" si="87"/>
        <v>14.365567717162255</v>
      </c>
      <c r="CI44" s="34">
        <f t="shared" si="87"/>
        <v>-13.642428175806048</v>
      </c>
      <c r="CJ44" s="34"/>
      <c r="CK44" s="34"/>
      <c r="CL44" s="34"/>
      <c r="CM44" s="561">
        <f t="shared" si="4"/>
        <v>-18</v>
      </c>
      <c r="CN44" s="262"/>
      <c r="CO44" s="32">
        <f>Y44/O44</f>
        <v>0.54330708661417326</v>
      </c>
      <c r="CP44" s="32">
        <f>Z44/P44</f>
        <v>7.857142857142857E-2</v>
      </c>
      <c r="CQ44" s="32">
        <f>AA44/Q44</f>
        <v>0.27238805970149255</v>
      </c>
      <c r="CR44" s="32"/>
      <c r="CS44" s="32"/>
      <c r="CT44" s="32">
        <f>AD44/T44</f>
        <v>0.11229946524064172</v>
      </c>
      <c r="CU44" s="33"/>
      <c r="CV44" s="262"/>
      <c r="CW44" s="32">
        <f>AG44/T44</f>
        <v>1.06951871657754E-2</v>
      </c>
      <c r="CX44" s="33"/>
      <c r="CY44" s="262"/>
      <c r="CZ44" s="32">
        <f>AJ44/T44</f>
        <v>0.22994652406417113</v>
      </c>
      <c r="DA44" s="33"/>
      <c r="DB44" s="262"/>
      <c r="DC44" s="32">
        <f>(AD44+AG44+AJ44)/T44</f>
        <v>0.35294117647058826</v>
      </c>
      <c r="DD44" s="33"/>
      <c r="DE44" s="704"/>
      <c r="DF44" s="268"/>
      <c r="DG44" s="31" t="s">
        <v>192</v>
      </c>
      <c r="DH44" s="33"/>
      <c r="DI44" s="31"/>
      <c r="DJ44" s="172"/>
      <c r="DK44" s="188"/>
      <c r="DL44" s="95"/>
      <c r="DM44" s="188"/>
      <c r="DN44" s="172"/>
      <c r="DO44" s="188"/>
      <c r="DP44" s="95" t="s">
        <v>192</v>
      </c>
      <c r="DQ44" s="188"/>
      <c r="DR44" s="172" t="s">
        <v>192</v>
      </c>
      <c r="DS44" s="188"/>
      <c r="DT44" s="294"/>
      <c r="DU44" s="95"/>
      <c r="DV44" s="172"/>
    </row>
    <row r="45" spans="1:126" x14ac:dyDescent="0.25">
      <c r="A45" s="9">
        <v>86</v>
      </c>
      <c r="B45" s="14" t="s">
        <v>42</v>
      </c>
      <c r="C45" s="3">
        <v>120</v>
      </c>
      <c r="D45" s="3">
        <v>120</v>
      </c>
      <c r="E45" s="3">
        <v>120</v>
      </c>
      <c r="F45" s="3">
        <v>120</v>
      </c>
      <c r="G45" s="3">
        <v>119</v>
      </c>
      <c r="H45" s="3">
        <v>120</v>
      </c>
      <c r="I45" s="3">
        <v>120</v>
      </c>
      <c r="J45" s="4">
        <v>120</v>
      </c>
      <c r="K45" s="194">
        <v>2</v>
      </c>
      <c r="L45" s="3">
        <v>2</v>
      </c>
      <c r="M45" s="4">
        <v>2</v>
      </c>
      <c r="N45" s="194"/>
      <c r="O45" s="3"/>
      <c r="P45" s="3"/>
      <c r="Q45" s="3">
        <v>8</v>
      </c>
      <c r="R45" s="3">
        <v>45</v>
      </c>
      <c r="S45" s="3">
        <v>45</v>
      </c>
      <c r="T45" s="3">
        <v>42</v>
      </c>
      <c r="U45" s="4">
        <v>35</v>
      </c>
      <c r="V45" s="194"/>
      <c r="W45" s="3"/>
      <c r="X45" s="3"/>
      <c r="Y45" s="3"/>
      <c r="Z45" s="3"/>
      <c r="AA45" s="3">
        <v>0</v>
      </c>
      <c r="AB45" s="3">
        <v>0</v>
      </c>
      <c r="AC45" s="3">
        <v>0</v>
      </c>
      <c r="AD45" s="3">
        <v>1</v>
      </c>
      <c r="AE45" s="4">
        <v>1</v>
      </c>
      <c r="AF45" s="194">
        <v>45</v>
      </c>
      <c r="AG45" s="3">
        <v>41</v>
      </c>
      <c r="AH45" s="4">
        <v>55</v>
      </c>
      <c r="AI45" s="194">
        <v>9</v>
      </c>
      <c r="AJ45" s="3">
        <v>35</v>
      </c>
      <c r="AK45" s="4">
        <v>35</v>
      </c>
      <c r="AL45" s="247">
        <v>30.449456747542698</v>
      </c>
      <c r="AM45" s="30">
        <v>39.086288638084014</v>
      </c>
      <c r="AN45" s="30">
        <v>57.953568847075424</v>
      </c>
      <c r="AO45" s="30">
        <v>66.34851252980917</v>
      </c>
      <c r="AP45" s="30">
        <v>53.599581106538956</v>
      </c>
      <c r="AQ45" s="30">
        <v>63.189737110204263</v>
      </c>
      <c r="AR45" s="30">
        <v>55.363942151723663</v>
      </c>
      <c r="AS45" s="30">
        <v>62.805561721333405</v>
      </c>
      <c r="AT45" s="30">
        <v>57.61</v>
      </c>
      <c r="AU45" s="584">
        <v>56.2</v>
      </c>
      <c r="AV45" s="251">
        <v>1917306.9589814516</v>
      </c>
      <c r="AW45" s="16">
        <v>2095359.4458768021</v>
      </c>
      <c r="AX45" s="16">
        <v>3036796.8878947757</v>
      </c>
      <c r="AY45" s="16">
        <v>4032807.1553377616</v>
      </c>
      <c r="AZ45" s="16">
        <v>3249985.7712818938</v>
      </c>
      <c r="BA45" s="16">
        <v>3680131.8859881279</v>
      </c>
      <c r="BB45" s="16">
        <v>3731361.8021525205</v>
      </c>
      <c r="BC45" s="16">
        <v>4436099.0119578149</v>
      </c>
      <c r="BD45" s="16">
        <v>3493212.45</v>
      </c>
      <c r="BE45" s="16">
        <v>3102759</v>
      </c>
      <c r="BF45" s="16">
        <v>72996.16962908578</v>
      </c>
      <c r="BG45" s="16">
        <v>94369.127096601616</v>
      </c>
      <c r="BH45" s="16">
        <v>165275.09803586776</v>
      </c>
      <c r="BI45" s="16">
        <v>967510.14507600979</v>
      </c>
      <c r="BJ45" s="16">
        <v>585140.38053283701</v>
      </c>
      <c r="BK45" s="16">
        <v>118865.28818845653</v>
      </c>
      <c r="BL45" s="16">
        <v>67989.083727468824</v>
      </c>
      <c r="BM45" s="16">
        <v>102022.71187984133</v>
      </c>
      <c r="BN45" s="16">
        <v>30106.16</v>
      </c>
      <c r="BO45" s="578">
        <v>27106</v>
      </c>
      <c r="BP45" s="251">
        <v>377052.72024632752</v>
      </c>
      <c r="BQ45" s="16">
        <v>211108.3</v>
      </c>
      <c r="BR45" s="578">
        <v>163670</v>
      </c>
      <c r="BS45" s="698">
        <f t="shared" si="0"/>
        <v>-0.22471072904286563</v>
      </c>
      <c r="BT45" s="262">
        <f t="shared" si="86"/>
        <v>3.8072239443528749E-2</v>
      </c>
      <c r="BU45" s="32">
        <f t="shared" si="86"/>
        <v>4.5037202224324287E-2</v>
      </c>
      <c r="BV45" s="32">
        <f t="shared" si="86"/>
        <v>5.4424152861419328E-2</v>
      </c>
      <c r="BW45" s="32">
        <f t="shared" si="86"/>
        <v>0.23990984636977453</v>
      </c>
      <c r="BX45" s="32">
        <f t="shared" si="86"/>
        <v>0.18004398225474069</v>
      </c>
      <c r="BY45" s="32">
        <f t="shared" si="86"/>
        <v>3.2299192493896393E-2</v>
      </c>
      <c r="BZ45" s="32">
        <f>BL45/BB45</f>
        <v>1.8220984008639363E-2</v>
      </c>
      <c r="CA45" s="32">
        <f>BM45/BC45</f>
        <v>2.2998294583784534E-2</v>
      </c>
      <c r="CB45" s="32">
        <f t="shared" si="78"/>
        <v>8.6184738062524656E-3</v>
      </c>
      <c r="CC45" s="33">
        <f t="shared" si="2"/>
        <v>8.7360958424421622E-3</v>
      </c>
      <c r="CD45" s="194" t="s">
        <v>107</v>
      </c>
      <c r="CE45" s="34">
        <f t="shared" si="87"/>
        <v>0.69649627807955372</v>
      </c>
      <c r="CF45" s="34">
        <f t="shared" si="87"/>
        <v>0.93869506370950417</v>
      </c>
      <c r="CG45" s="34">
        <f t="shared" si="87"/>
        <v>18.548569350835521</v>
      </c>
      <c r="CH45" s="34">
        <f t="shared" si="87"/>
        <v>-5.9865864115033833</v>
      </c>
      <c r="CI45" s="34">
        <f t="shared" si="87"/>
        <v>-14.77447897608443</v>
      </c>
      <c r="CJ45" s="34">
        <f>(BZ45-BY45)*100</f>
        <v>-1.4078208485257031</v>
      </c>
      <c r="CK45" s="34">
        <f>(CA45-BZ45)*100</f>
        <v>0.47773105751451711</v>
      </c>
      <c r="CL45" s="34">
        <f>(CB45-CA45)*100</f>
        <v>-1.4379820777532069</v>
      </c>
      <c r="CM45" s="561">
        <f t="shared" si="4"/>
        <v>1.1762203618969659E-2</v>
      </c>
      <c r="CN45" s="262"/>
      <c r="CO45" s="32"/>
      <c r="CP45" s="32"/>
      <c r="CQ45" s="32">
        <f>AA45/Q45</f>
        <v>0</v>
      </c>
      <c r="CR45" s="32">
        <f>AB45/R45</f>
        <v>0</v>
      </c>
      <c r="CS45" s="32">
        <f>AC45/S45</f>
        <v>0</v>
      </c>
      <c r="CT45" s="32">
        <f>AD45/T45</f>
        <v>2.3809523809523808E-2</v>
      </c>
      <c r="CU45" s="33">
        <f t="shared" si="13"/>
        <v>2.8571428571428571E-2</v>
      </c>
      <c r="CV45" s="262">
        <f>AF45/S45</f>
        <v>1</v>
      </c>
      <c r="CW45" s="32">
        <f>AG45/T45</f>
        <v>0.97619047619047616</v>
      </c>
      <c r="CX45" s="33">
        <f t="shared" si="15"/>
        <v>1.5714285714285714</v>
      </c>
      <c r="CY45" s="262">
        <f>AI45/S45</f>
        <v>0.2</v>
      </c>
      <c r="CZ45" s="32">
        <f>AJ45/T45</f>
        <v>0.83333333333333337</v>
      </c>
      <c r="DA45" s="33">
        <f t="shared" si="17"/>
        <v>1</v>
      </c>
      <c r="DB45" s="262">
        <f>(AC45+AF45+AI45)/S45</f>
        <v>1.2</v>
      </c>
      <c r="DC45" s="32">
        <f>(AD45+AG45+AJ45)/T45</f>
        <v>1.8333333333333333</v>
      </c>
      <c r="DD45" s="33">
        <f t="shared" si="19"/>
        <v>2.6</v>
      </c>
      <c r="DE45" s="704">
        <f t="shared" si="20"/>
        <v>-2.4474917549036565E-2</v>
      </c>
      <c r="DF45" s="268">
        <f t="shared" si="6"/>
        <v>-0.16666666666666666</v>
      </c>
      <c r="DG45" s="31" t="s">
        <v>192</v>
      </c>
      <c r="DH45" s="33"/>
      <c r="DI45" s="31" t="s">
        <v>192</v>
      </c>
      <c r="DJ45" s="172"/>
      <c r="DK45" s="188" t="s">
        <v>192</v>
      </c>
      <c r="DL45" s="95"/>
      <c r="DM45" s="188"/>
      <c r="DN45" s="172" t="s">
        <v>192</v>
      </c>
      <c r="DO45" s="188" t="s">
        <v>192</v>
      </c>
      <c r="DP45" s="95"/>
      <c r="DQ45" s="188" t="s">
        <v>192</v>
      </c>
      <c r="DR45" s="172"/>
      <c r="DS45" s="188" t="s">
        <v>192</v>
      </c>
      <c r="DT45" s="294"/>
      <c r="DU45" s="95"/>
      <c r="DV45" s="172" t="s">
        <v>192</v>
      </c>
    </row>
    <row r="46" spans="1:126" x14ac:dyDescent="0.25">
      <c r="A46" s="9">
        <v>87</v>
      </c>
      <c r="B46" s="14" t="s">
        <v>236</v>
      </c>
      <c r="C46" s="3">
        <v>21</v>
      </c>
      <c r="D46" s="3">
        <v>36</v>
      </c>
      <c r="E46" s="3">
        <v>70</v>
      </c>
      <c r="F46" s="3">
        <v>64</v>
      </c>
      <c r="G46" s="3"/>
      <c r="H46" s="3">
        <v>82</v>
      </c>
      <c r="I46" s="3">
        <v>70</v>
      </c>
      <c r="J46" s="4"/>
      <c r="K46" s="194">
        <v>0</v>
      </c>
      <c r="L46" s="3">
        <v>0</v>
      </c>
      <c r="M46" s="4"/>
      <c r="N46" s="194">
        <v>197</v>
      </c>
      <c r="O46" s="3">
        <v>411</v>
      </c>
      <c r="P46" s="3">
        <v>372</v>
      </c>
      <c r="Q46" s="3">
        <v>262</v>
      </c>
      <c r="R46" s="3"/>
      <c r="S46" s="3">
        <v>183</v>
      </c>
      <c r="T46" s="3">
        <v>147</v>
      </c>
      <c r="U46" s="4"/>
      <c r="V46" s="194">
        <v>8</v>
      </c>
      <c r="W46" s="3">
        <v>2</v>
      </c>
      <c r="X46" s="3">
        <v>5</v>
      </c>
      <c r="Y46" s="3">
        <v>4</v>
      </c>
      <c r="Z46" s="3">
        <v>12</v>
      </c>
      <c r="AA46" s="3">
        <v>24</v>
      </c>
      <c r="AB46" s="3"/>
      <c r="AC46" s="3">
        <v>21</v>
      </c>
      <c r="AD46" s="3">
        <v>16</v>
      </c>
      <c r="AE46" s="4"/>
      <c r="AF46" s="194">
        <v>15</v>
      </c>
      <c r="AG46" s="3">
        <v>0</v>
      </c>
      <c r="AH46" s="4"/>
      <c r="AI46" s="194">
        <v>0</v>
      </c>
      <c r="AJ46" s="3">
        <v>0</v>
      </c>
      <c r="AK46" s="4"/>
      <c r="AL46" s="247">
        <v>39.655437362337153</v>
      </c>
      <c r="AM46" s="30">
        <v>46.67019538875703</v>
      </c>
      <c r="AN46" s="30">
        <v>77.16233829061872</v>
      </c>
      <c r="AO46" s="30">
        <v>63.431625318011847</v>
      </c>
      <c r="AP46" s="30">
        <v>60.059419126812031</v>
      </c>
      <c r="AQ46" s="30">
        <v>60.059419126812031</v>
      </c>
      <c r="AR46" s="3"/>
      <c r="AS46" s="30">
        <v>59.931360663855067</v>
      </c>
      <c r="AT46" s="30">
        <v>59.1</v>
      </c>
      <c r="AU46" s="584"/>
      <c r="AV46" s="251">
        <v>675368.95066049707</v>
      </c>
      <c r="AW46" s="16">
        <v>787037.35323077277</v>
      </c>
      <c r="AX46" s="16">
        <v>918998.75356429396</v>
      </c>
      <c r="AY46" s="16">
        <v>1381419.2861736701</v>
      </c>
      <c r="AZ46" s="16">
        <v>819023.51153379888</v>
      </c>
      <c r="BA46" s="16">
        <v>774854.72478813445</v>
      </c>
      <c r="BB46" s="16"/>
      <c r="BC46" s="16">
        <v>1469029.7721697658</v>
      </c>
      <c r="BD46" s="16">
        <v>1204318</v>
      </c>
      <c r="BE46" s="16"/>
      <c r="BF46" s="16"/>
      <c r="BG46" s="16"/>
      <c r="BH46" s="16">
        <v>54060.591573183992</v>
      </c>
      <c r="BI46" s="16">
        <v>115133.0954291666</v>
      </c>
      <c r="BJ46" s="16">
        <v>108464.09525273049</v>
      </c>
      <c r="BK46" s="16">
        <v>105532.97932282685</v>
      </c>
      <c r="BL46" s="16"/>
      <c r="BM46" s="16">
        <v>320681.15719318617</v>
      </c>
      <c r="BN46" s="16">
        <v>5455</v>
      </c>
      <c r="BO46" s="578"/>
      <c r="BP46" s="251">
        <v>428386.86177084933</v>
      </c>
      <c r="BQ46" s="16">
        <v>255757</v>
      </c>
      <c r="BR46" s="578"/>
      <c r="BS46" s="698"/>
      <c r="BT46" s="262">
        <f t="shared" si="86"/>
        <v>0</v>
      </c>
      <c r="BU46" s="32">
        <f t="shared" si="86"/>
        <v>0</v>
      </c>
      <c r="BV46" s="32">
        <f t="shared" si="86"/>
        <v>5.8825533074460111E-2</v>
      </c>
      <c r="BW46" s="32">
        <f t="shared" si="86"/>
        <v>8.3344062574997393E-2</v>
      </c>
      <c r="BX46" s="32">
        <f t="shared" si="86"/>
        <v>0.13243099096094077</v>
      </c>
      <c r="BY46" s="32">
        <f t="shared" si="86"/>
        <v>0.13619711662942022</v>
      </c>
      <c r="BZ46" s="32"/>
      <c r="CA46" s="32">
        <f>BM46/BC46</f>
        <v>0.21829452558986479</v>
      </c>
      <c r="CB46" s="32">
        <f t="shared" si="78"/>
        <v>4.5295345581482628E-3</v>
      </c>
      <c r="CC46" s="33"/>
      <c r="CD46" s="194" t="s">
        <v>107</v>
      </c>
      <c r="CE46" s="34">
        <f t="shared" si="87"/>
        <v>0</v>
      </c>
      <c r="CF46" s="34">
        <f t="shared" si="87"/>
        <v>5.8825533074460115</v>
      </c>
      <c r="CG46" s="34">
        <f t="shared" si="87"/>
        <v>2.4518529500537283</v>
      </c>
      <c r="CH46" s="34">
        <f t="shared" si="87"/>
        <v>4.9086928385943374</v>
      </c>
      <c r="CI46" s="34">
        <f t="shared" si="87"/>
        <v>0.37661256684794475</v>
      </c>
      <c r="CJ46" s="34"/>
      <c r="CK46" s="34"/>
      <c r="CL46" s="34">
        <f>(CB46-CA46)*100</f>
        <v>-21.376499103171653</v>
      </c>
      <c r="CM46" s="561">
        <f t="shared" si="4"/>
        <v>-0.45295345581482627</v>
      </c>
      <c r="CN46" s="262">
        <f t="shared" ref="CN46:CQ48" si="88">X46/N46</f>
        <v>2.5380710659898477E-2</v>
      </c>
      <c r="CO46" s="32">
        <f t="shared" si="88"/>
        <v>9.7323600973236012E-3</v>
      </c>
      <c r="CP46" s="32">
        <f t="shared" si="88"/>
        <v>3.2258064516129031E-2</v>
      </c>
      <c r="CQ46" s="32">
        <f t="shared" si="88"/>
        <v>9.1603053435114504E-2</v>
      </c>
      <c r="CR46" s="32"/>
      <c r="CS46" s="32">
        <f>AC46/S46</f>
        <v>0.11475409836065574</v>
      </c>
      <c r="CT46" s="32">
        <f>AD46/T46</f>
        <v>0.10884353741496598</v>
      </c>
      <c r="CU46" s="33"/>
      <c r="CV46" s="262">
        <f>AF46/S46</f>
        <v>8.1967213114754092E-2</v>
      </c>
      <c r="CW46" s="32">
        <f>AG46/T46</f>
        <v>0</v>
      </c>
      <c r="CX46" s="33"/>
      <c r="CY46" s="262">
        <f>AI46/S46</f>
        <v>0</v>
      </c>
      <c r="CZ46" s="32">
        <f>AJ46/T46</f>
        <v>0</v>
      </c>
      <c r="DA46" s="33"/>
      <c r="DB46" s="262">
        <f>(AC46+AF46+AI46)/S46</f>
        <v>0.19672131147540983</v>
      </c>
      <c r="DC46" s="32">
        <f>(AD46+AG46+AJ46)/T46</f>
        <v>0.10884353741496598</v>
      </c>
      <c r="DD46" s="33"/>
      <c r="DE46" s="704"/>
      <c r="DF46" s="268"/>
      <c r="DG46" s="31"/>
      <c r="DH46" s="33" t="s">
        <v>192</v>
      </c>
      <c r="DI46" s="31"/>
      <c r="DJ46" s="172"/>
      <c r="DK46" s="188" t="s">
        <v>192</v>
      </c>
      <c r="DL46" s="95"/>
      <c r="DM46" s="188" t="s">
        <v>192</v>
      </c>
      <c r="DN46" s="172"/>
      <c r="DO46" s="188"/>
      <c r="DP46" s="95" t="s">
        <v>192</v>
      </c>
      <c r="DQ46" s="188"/>
      <c r="DR46" s="172" t="s">
        <v>192</v>
      </c>
      <c r="DS46" s="188"/>
      <c r="DT46" s="294"/>
      <c r="DU46" s="95"/>
      <c r="DV46" s="172"/>
    </row>
    <row r="47" spans="1:126" x14ac:dyDescent="0.25">
      <c r="A47" s="9">
        <v>90</v>
      </c>
      <c r="B47" s="14" t="s">
        <v>205</v>
      </c>
      <c r="C47" s="3">
        <v>9</v>
      </c>
      <c r="D47" s="3">
        <v>11</v>
      </c>
      <c r="E47" s="3">
        <v>13</v>
      </c>
      <c r="F47" s="3">
        <v>21</v>
      </c>
      <c r="G47" s="3">
        <v>22</v>
      </c>
      <c r="H47" s="3">
        <v>23</v>
      </c>
      <c r="I47" s="3">
        <v>27</v>
      </c>
      <c r="J47" s="4">
        <v>31</v>
      </c>
      <c r="K47" s="194">
        <v>104</v>
      </c>
      <c r="L47" s="3">
        <v>100</v>
      </c>
      <c r="M47" s="4">
        <v>99</v>
      </c>
      <c r="N47" s="194">
        <v>567</v>
      </c>
      <c r="O47" s="3">
        <v>740</v>
      </c>
      <c r="P47" s="3">
        <v>798</v>
      </c>
      <c r="Q47" s="3">
        <v>663</v>
      </c>
      <c r="R47" s="3">
        <v>650</v>
      </c>
      <c r="S47" s="3">
        <v>610</v>
      </c>
      <c r="T47" s="3">
        <v>517</v>
      </c>
      <c r="U47" s="4">
        <v>460</v>
      </c>
      <c r="V47" s="194">
        <v>1</v>
      </c>
      <c r="W47" s="3">
        <v>0</v>
      </c>
      <c r="X47" s="3">
        <v>2</v>
      </c>
      <c r="Y47" s="3">
        <v>10</v>
      </c>
      <c r="Z47" s="3">
        <v>46</v>
      </c>
      <c r="AA47" s="3">
        <v>82</v>
      </c>
      <c r="AB47" s="3">
        <v>50</v>
      </c>
      <c r="AC47" s="3">
        <v>2</v>
      </c>
      <c r="AD47" s="3">
        <v>5</v>
      </c>
      <c r="AE47" s="4">
        <v>0</v>
      </c>
      <c r="AF47" s="194">
        <v>107</v>
      </c>
      <c r="AG47" s="3">
        <v>53</v>
      </c>
      <c r="AH47" s="4">
        <v>0</v>
      </c>
      <c r="AI47" s="194">
        <v>45</v>
      </c>
      <c r="AJ47" s="3">
        <v>85</v>
      </c>
      <c r="AK47" s="4">
        <v>62</v>
      </c>
      <c r="AL47" s="247">
        <v>41.434027125628198</v>
      </c>
      <c r="AM47" s="30">
        <v>49.430566701384741</v>
      </c>
      <c r="AN47" s="30">
        <v>68.881224352735615</v>
      </c>
      <c r="AO47" s="30">
        <v>69.450373076988754</v>
      </c>
      <c r="AP47" s="30">
        <v>82.697309633980453</v>
      </c>
      <c r="AQ47" s="30">
        <v>65.921650986619312</v>
      </c>
      <c r="AR47" s="30">
        <v>65.921650986619312</v>
      </c>
      <c r="AS47" s="30">
        <v>65.921650986619312</v>
      </c>
      <c r="AT47" s="30">
        <v>65.92</v>
      </c>
      <c r="AU47" s="584">
        <v>65.92</v>
      </c>
      <c r="AV47" s="251">
        <v>92964.75261950701</v>
      </c>
      <c r="AW47" s="16">
        <v>987511.45411807566</v>
      </c>
      <c r="AX47" s="16">
        <v>1240315.9344568329</v>
      </c>
      <c r="AY47" s="16">
        <v>1517087.2675738898</v>
      </c>
      <c r="AZ47" s="16">
        <v>1446396.1502780293</v>
      </c>
      <c r="BA47" s="16">
        <v>1549820.4335774982</v>
      </c>
      <c r="BB47" s="16">
        <v>1506169.5721709039</v>
      </c>
      <c r="BC47" s="16">
        <v>1580412.1775061041</v>
      </c>
      <c r="BD47" s="16">
        <v>1382114</v>
      </c>
      <c r="BE47" s="16">
        <v>1450826</v>
      </c>
      <c r="BF47" s="16">
        <v>3762.0730673132198</v>
      </c>
      <c r="BG47" s="16">
        <v>11690.314796159384</v>
      </c>
      <c r="BH47" s="16">
        <v>32025.998713723882</v>
      </c>
      <c r="BI47" s="16">
        <v>128411.33516599223</v>
      </c>
      <c r="BJ47" s="16">
        <v>118112.58900063176</v>
      </c>
      <c r="BK47" s="16">
        <v>99676.438950262091</v>
      </c>
      <c r="BL47" s="16">
        <v>58138.542182457699</v>
      </c>
      <c r="BM47" s="16">
        <v>70783.603963551723</v>
      </c>
      <c r="BN47" s="16">
        <v>20501</v>
      </c>
      <c r="BO47" s="578">
        <v>40516</v>
      </c>
      <c r="BP47" s="251">
        <v>389237.96677309746</v>
      </c>
      <c r="BQ47" s="16">
        <v>340293</v>
      </c>
      <c r="BR47" s="578">
        <v>332852</v>
      </c>
      <c r="BS47" s="698">
        <f t="shared" si="0"/>
        <v>-2.1866450382464524E-2</v>
      </c>
      <c r="BT47" s="262">
        <f t="shared" si="86"/>
        <v>4.0467736010775072E-2</v>
      </c>
      <c r="BU47" s="32">
        <f t="shared" si="86"/>
        <v>1.1838156152426345E-2</v>
      </c>
      <c r="BV47" s="32">
        <f t="shared" si="86"/>
        <v>2.5820839532912161E-2</v>
      </c>
      <c r="BW47" s="32">
        <f t="shared" si="86"/>
        <v>8.4643341164774455E-2</v>
      </c>
      <c r="BX47" s="32">
        <f t="shared" si="86"/>
        <v>8.1659916598870869E-2</v>
      </c>
      <c r="BY47" s="32">
        <f t="shared" si="86"/>
        <v>6.4314830796349684E-2</v>
      </c>
      <c r="BZ47" s="32">
        <f>BL47/BB47</f>
        <v>3.8600263381141232E-2</v>
      </c>
      <c r="CA47" s="32">
        <f>BM47/BC47</f>
        <v>4.4788065399020457E-2</v>
      </c>
      <c r="CB47" s="32">
        <f t="shared" si="78"/>
        <v>1.4833074551013882E-2</v>
      </c>
      <c r="CC47" s="33">
        <f t="shared" si="2"/>
        <v>2.7926160683638148E-2</v>
      </c>
      <c r="CD47" s="194" t="s">
        <v>107</v>
      </c>
      <c r="CE47" s="34">
        <f t="shared" si="87"/>
        <v>-2.8629579858348726</v>
      </c>
      <c r="CF47" s="34">
        <f t="shared" si="87"/>
        <v>1.3982683380485816</v>
      </c>
      <c r="CG47" s="34">
        <f t="shared" si="87"/>
        <v>5.8822501631862298</v>
      </c>
      <c r="CH47" s="34">
        <f t="shared" si="87"/>
        <v>-0.29834245659035863</v>
      </c>
      <c r="CI47" s="34">
        <f t="shared" si="87"/>
        <v>-1.7345085802521185</v>
      </c>
      <c r="CJ47" s="34">
        <f>(BZ47-BY47)*100</f>
        <v>-2.5714567415208451</v>
      </c>
      <c r="CK47" s="34">
        <f>(CA47-BZ47)*100</f>
        <v>0.61878020178792248</v>
      </c>
      <c r="CL47" s="34">
        <f>(CB47-CA47)*100</f>
        <v>-2.9954990848006577</v>
      </c>
      <c r="CM47" s="561">
        <f t="shared" si="4"/>
        <v>1.3093086132624265</v>
      </c>
      <c r="CN47" s="262">
        <f t="shared" si="88"/>
        <v>3.5273368606701938E-3</v>
      </c>
      <c r="CO47" s="32">
        <f t="shared" si="88"/>
        <v>1.3513513513513514E-2</v>
      </c>
      <c r="CP47" s="32">
        <f t="shared" si="88"/>
        <v>5.764411027568922E-2</v>
      </c>
      <c r="CQ47" s="32">
        <f t="shared" si="88"/>
        <v>0.12368024132730016</v>
      </c>
      <c r="CR47" s="32">
        <f>AB47/R47</f>
        <v>7.6923076923076927E-2</v>
      </c>
      <c r="CS47" s="32">
        <f>AC47/S47</f>
        <v>3.2786885245901639E-3</v>
      </c>
      <c r="CT47" s="32">
        <f>AD47/T47</f>
        <v>9.6711798839458421E-3</v>
      </c>
      <c r="CU47" s="33">
        <f t="shared" si="13"/>
        <v>0</v>
      </c>
      <c r="CV47" s="262">
        <f>AF47/S47</f>
        <v>0.17540983606557378</v>
      </c>
      <c r="CW47" s="32">
        <f>AG47/T47</f>
        <v>0.10251450676982592</v>
      </c>
      <c r="CX47" s="33">
        <f t="shared" si="15"/>
        <v>0</v>
      </c>
      <c r="CY47" s="262">
        <f>AI47/S47</f>
        <v>7.3770491803278687E-2</v>
      </c>
      <c r="CZ47" s="32">
        <f>AJ47/T47</f>
        <v>0.16441005802707931</v>
      </c>
      <c r="DA47" s="33">
        <f t="shared" si="17"/>
        <v>0.13478260869565217</v>
      </c>
      <c r="DB47" s="262">
        <f>(AC47+AF47+AI47)/S47</f>
        <v>0.25245901639344265</v>
      </c>
      <c r="DC47" s="32">
        <f>(AD47+AG47+AJ47)/T47</f>
        <v>0.27659574468085107</v>
      </c>
      <c r="DD47" s="33">
        <f t="shared" si="19"/>
        <v>0.13478260869565217</v>
      </c>
      <c r="DE47" s="704">
        <f t="shared" si="20"/>
        <v>0</v>
      </c>
      <c r="DF47" s="268">
        <f t="shared" si="6"/>
        <v>-0.1102514506769826</v>
      </c>
      <c r="DG47" s="31" t="s">
        <v>192</v>
      </c>
      <c r="DH47" s="33"/>
      <c r="DI47" s="31" t="s">
        <v>192</v>
      </c>
      <c r="DJ47" s="172"/>
      <c r="DK47" s="188"/>
      <c r="DL47" s="95" t="s">
        <v>192</v>
      </c>
      <c r="DM47" s="188" t="s">
        <v>192</v>
      </c>
      <c r="DN47" s="172"/>
      <c r="DO47" s="188"/>
      <c r="DP47" s="95" t="s">
        <v>192</v>
      </c>
      <c r="DQ47" s="188" t="s">
        <v>192</v>
      </c>
      <c r="DR47" s="172"/>
      <c r="DS47" s="188" t="s">
        <v>192</v>
      </c>
      <c r="DT47" s="294"/>
      <c r="DU47" s="95" t="s">
        <v>192</v>
      </c>
      <c r="DV47" s="172"/>
    </row>
    <row r="48" spans="1:126" x14ac:dyDescent="0.25">
      <c r="A48" s="9">
        <v>93</v>
      </c>
      <c r="B48" s="14" t="s">
        <v>206</v>
      </c>
      <c r="C48" s="3">
        <v>28</v>
      </c>
      <c r="D48" s="3">
        <v>28</v>
      </c>
      <c r="E48" s="3">
        <v>28</v>
      </c>
      <c r="F48" s="3">
        <v>29</v>
      </c>
      <c r="G48" s="3">
        <v>27</v>
      </c>
      <c r="H48" s="3">
        <v>30</v>
      </c>
      <c r="I48" s="3"/>
      <c r="J48" s="4">
        <v>31</v>
      </c>
      <c r="K48" s="194">
        <v>0</v>
      </c>
      <c r="L48" s="3"/>
      <c r="M48" s="4">
        <v>58</v>
      </c>
      <c r="N48" s="194">
        <v>220</v>
      </c>
      <c r="O48" s="3">
        <v>174</v>
      </c>
      <c r="P48" s="3">
        <v>236</v>
      </c>
      <c r="Q48" s="3">
        <v>1875</v>
      </c>
      <c r="R48" s="3">
        <v>555</v>
      </c>
      <c r="S48" s="3">
        <v>120</v>
      </c>
      <c r="T48" s="3"/>
      <c r="U48" s="4">
        <v>13</v>
      </c>
      <c r="V48" s="194">
        <v>18</v>
      </c>
      <c r="W48" s="3">
        <v>12</v>
      </c>
      <c r="X48" s="3">
        <v>8</v>
      </c>
      <c r="Y48" s="3">
        <v>9</v>
      </c>
      <c r="Z48" s="3">
        <v>7</v>
      </c>
      <c r="AA48" s="3">
        <v>10</v>
      </c>
      <c r="AB48" s="3">
        <v>7</v>
      </c>
      <c r="AC48" s="3">
        <v>13</v>
      </c>
      <c r="AD48" s="3"/>
      <c r="AE48" s="4">
        <v>0</v>
      </c>
      <c r="AF48" s="194">
        <v>0</v>
      </c>
      <c r="AG48" s="3"/>
      <c r="AH48" s="4">
        <v>0</v>
      </c>
      <c r="AI48" s="194">
        <v>56</v>
      </c>
      <c r="AJ48" s="3"/>
      <c r="AK48" s="4">
        <v>0</v>
      </c>
      <c r="AL48" s="247">
        <v>26.095469007006223</v>
      </c>
      <c r="AM48" s="30">
        <v>34.262753200038702</v>
      </c>
      <c r="AN48" s="30">
        <v>42.629239446559779</v>
      </c>
      <c r="AO48" s="30">
        <v>44.649717417658408</v>
      </c>
      <c r="AP48" s="30">
        <v>44.649717417658408</v>
      </c>
      <c r="AQ48" s="30">
        <v>43.013414835430645</v>
      </c>
      <c r="AR48" s="30">
        <v>43.013414835430645</v>
      </c>
      <c r="AS48" s="30">
        <v>43.013414835430645</v>
      </c>
      <c r="AT48" s="30"/>
      <c r="AU48" s="584">
        <v>45.49</v>
      </c>
      <c r="AV48" s="251">
        <v>218689.70580702444</v>
      </c>
      <c r="AW48" s="16">
        <v>227067.57502803058</v>
      </c>
      <c r="AX48" s="16">
        <v>282588.03307892388</v>
      </c>
      <c r="AY48" s="16">
        <v>386608.49966704799</v>
      </c>
      <c r="AZ48" s="16">
        <v>404469.80950592202</v>
      </c>
      <c r="BA48" s="16">
        <v>362357.07252662192</v>
      </c>
      <c r="BB48" s="16">
        <v>392514.84055298491</v>
      </c>
      <c r="BC48" s="16">
        <v>394613.57647366833</v>
      </c>
      <c r="BD48" s="16"/>
      <c r="BE48" s="16">
        <v>1012052.04</v>
      </c>
      <c r="BF48" s="16"/>
      <c r="BG48" s="16"/>
      <c r="BH48" s="16">
        <v>7102.9760786791194</v>
      </c>
      <c r="BI48" s="16">
        <v>38114.467191421791</v>
      </c>
      <c r="BJ48" s="16">
        <v>47663.359912578759</v>
      </c>
      <c r="BK48" s="16">
        <v>128849.57968366714</v>
      </c>
      <c r="BL48" s="16">
        <v>27290.681327937804</v>
      </c>
      <c r="BM48" s="16">
        <v>117132.23032310573</v>
      </c>
      <c r="BN48" s="16"/>
      <c r="BO48" s="578">
        <v>264769.05</v>
      </c>
      <c r="BP48" s="251">
        <v>147288.57547765807</v>
      </c>
      <c r="BQ48" s="16"/>
      <c r="BR48" s="578">
        <v>318836.68</v>
      </c>
      <c r="BS48" s="698"/>
      <c r="BT48" s="262">
        <f t="shared" ref="BT48" si="89">BF48/AV48</f>
        <v>0</v>
      </c>
      <c r="BU48" s="32">
        <f>BG48/AW48</f>
        <v>0</v>
      </c>
      <c r="BV48" s="32">
        <f>BH48/AX48</f>
        <v>2.5135445408954498E-2</v>
      </c>
      <c r="BW48" s="32">
        <f>BI48/AY48</f>
        <v>9.8586728497294912E-2</v>
      </c>
      <c r="BX48" s="32">
        <f>BJ48/AZ48</f>
        <v>0.11784157628674853</v>
      </c>
      <c r="BY48" s="32">
        <f>BK48/BA48</f>
        <v>0.35558731829140916</v>
      </c>
      <c r="BZ48" s="32">
        <f>BL48/BB48</f>
        <v>6.9527769420106508E-2</v>
      </c>
      <c r="CA48" s="32">
        <f>BM48/BC48</f>
        <v>0.29682767473389676</v>
      </c>
      <c r="CB48" s="32"/>
      <c r="CC48" s="33">
        <f t="shared" si="2"/>
        <v>0.26161604298529945</v>
      </c>
      <c r="CD48" s="194" t="s">
        <v>107</v>
      </c>
      <c r="CE48" s="34">
        <f t="shared" si="87"/>
        <v>0</v>
      </c>
      <c r="CF48" s="34">
        <f t="shared" si="87"/>
        <v>2.5135445408954498</v>
      </c>
      <c r="CG48" s="34">
        <f t="shared" si="87"/>
        <v>7.3451283088340409</v>
      </c>
      <c r="CH48" s="34">
        <f t="shared" si="87"/>
        <v>1.925484778945362</v>
      </c>
      <c r="CI48" s="34">
        <f t="shared" si="87"/>
        <v>23.774574200466063</v>
      </c>
      <c r="CJ48" s="34">
        <f>(BZ48-BY48)*100</f>
        <v>-28.605954887130263</v>
      </c>
      <c r="CK48" s="34">
        <f>(CA48-BZ48)*100</f>
        <v>22.729990531379023</v>
      </c>
      <c r="CL48" s="34"/>
      <c r="CM48" s="561">
        <f t="shared" si="4"/>
        <v>26.161604298529944</v>
      </c>
      <c r="CN48" s="262">
        <f t="shared" si="88"/>
        <v>3.6363636363636362E-2</v>
      </c>
      <c r="CO48" s="32">
        <f t="shared" si="88"/>
        <v>5.1724137931034482E-2</v>
      </c>
      <c r="CP48" s="32">
        <f t="shared" si="88"/>
        <v>2.9661016949152543E-2</v>
      </c>
      <c r="CQ48" s="32">
        <f t="shared" si="88"/>
        <v>5.3333333333333332E-3</v>
      </c>
      <c r="CR48" s="32">
        <f>AB48/R48</f>
        <v>1.2612612612612612E-2</v>
      </c>
      <c r="CS48" s="32">
        <f>AC48/S48</f>
        <v>0.10833333333333334</v>
      </c>
      <c r="CT48" s="32"/>
      <c r="CU48" s="33">
        <f t="shared" si="13"/>
        <v>0</v>
      </c>
      <c r="CV48" s="262">
        <f>AF48/S48</f>
        <v>0</v>
      </c>
      <c r="CW48" s="32"/>
      <c r="CX48" s="33">
        <f t="shared" si="15"/>
        <v>0</v>
      </c>
      <c r="CY48" s="262">
        <f>AI48/S48</f>
        <v>0.46666666666666667</v>
      </c>
      <c r="CZ48" s="32"/>
      <c r="DA48" s="33">
        <f t="shared" si="17"/>
        <v>0</v>
      </c>
      <c r="DB48" s="262">
        <f>(AC48+AF48+AI48)/S48</f>
        <v>0.57499999999999996</v>
      </c>
      <c r="DC48" s="32"/>
      <c r="DD48" s="33">
        <f t="shared" si="19"/>
        <v>0</v>
      </c>
      <c r="DE48" s="704"/>
      <c r="DF48" s="268"/>
      <c r="DG48" s="31"/>
      <c r="DH48" s="33"/>
      <c r="DI48" s="31" t="s">
        <v>192</v>
      </c>
      <c r="DJ48" s="172"/>
      <c r="DK48" s="188"/>
      <c r="DL48" s="95" t="s">
        <v>192</v>
      </c>
      <c r="DM48" s="188"/>
      <c r="DN48" s="172" t="s">
        <v>192</v>
      </c>
      <c r="DO48" s="188"/>
      <c r="DP48" s="95"/>
      <c r="DQ48" s="188"/>
      <c r="DR48" s="172"/>
      <c r="DS48" s="188"/>
      <c r="DT48" s="294" t="s">
        <v>192</v>
      </c>
      <c r="DU48" s="95"/>
      <c r="DV48" s="172" t="s">
        <v>192</v>
      </c>
    </row>
    <row r="49" spans="1:126" s="19" customFormat="1" x14ac:dyDescent="0.25">
      <c r="A49" s="9">
        <v>94</v>
      </c>
      <c r="B49" s="14" t="s">
        <v>47</v>
      </c>
      <c r="C49" s="3">
        <v>8</v>
      </c>
      <c r="D49" s="3">
        <v>8</v>
      </c>
      <c r="E49" s="3">
        <v>8</v>
      </c>
      <c r="F49" s="3">
        <v>8</v>
      </c>
      <c r="G49" s="3">
        <v>8</v>
      </c>
      <c r="H49" s="3"/>
      <c r="I49" s="3">
        <v>7</v>
      </c>
      <c r="J49" s="4">
        <v>7</v>
      </c>
      <c r="K49" s="194"/>
      <c r="L49" s="3">
        <v>49</v>
      </c>
      <c r="M49" s="4">
        <v>49</v>
      </c>
      <c r="N49" s="194"/>
      <c r="O49" s="3"/>
      <c r="P49" s="3">
        <v>234</v>
      </c>
      <c r="Q49" s="3">
        <v>450</v>
      </c>
      <c r="R49" s="3">
        <v>358</v>
      </c>
      <c r="S49" s="3"/>
      <c r="T49" s="3">
        <v>875</v>
      </c>
      <c r="U49" s="4">
        <v>746</v>
      </c>
      <c r="V49" s="194">
        <v>0</v>
      </c>
      <c r="W49" s="3">
        <v>0</v>
      </c>
      <c r="X49" s="3">
        <v>0</v>
      </c>
      <c r="Y49" s="3">
        <v>0</v>
      </c>
      <c r="Z49" s="3">
        <v>0</v>
      </c>
      <c r="AA49" s="3">
        <v>20</v>
      </c>
      <c r="AB49" s="3">
        <v>11</v>
      </c>
      <c r="AC49" s="3"/>
      <c r="AD49" s="3">
        <v>9</v>
      </c>
      <c r="AE49" s="4">
        <v>15</v>
      </c>
      <c r="AF49" s="194"/>
      <c r="AG49" s="3">
        <v>84</v>
      </c>
      <c r="AH49" s="4">
        <v>60</v>
      </c>
      <c r="AI49" s="194"/>
      <c r="AJ49" s="3">
        <v>36</v>
      </c>
      <c r="AK49" s="4">
        <v>101</v>
      </c>
      <c r="AL49" s="247">
        <v>25.184831048201204</v>
      </c>
      <c r="AM49" s="30">
        <v>33.750519348210879</v>
      </c>
      <c r="AN49" s="30">
        <v>51.095326719825152</v>
      </c>
      <c r="AO49" s="30">
        <v>56.744127808037526</v>
      </c>
      <c r="AP49" s="30">
        <v>49.316736956534108</v>
      </c>
      <c r="AQ49" s="30">
        <v>57.455563713353939</v>
      </c>
      <c r="AR49" s="30">
        <v>62.037210943591674</v>
      </c>
      <c r="AS49" s="30"/>
      <c r="AT49" s="30">
        <v>61.04</v>
      </c>
      <c r="AU49" s="584">
        <v>59.86</v>
      </c>
      <c r="AV49" s="251"/>
      <c r="AW49" s="16"/>
      <c r="AX49" s="16"/>
      <c r="AY49" s="16"/>
      <c r="AZ49" s="16">
        <v>578915.31636131834</v>
      </c>
      <c r="BA49" s="16">
        <v>976507.9595449086</v>
      </c>
      <c r="BB49" s="16">
        <v>1065301.2788771833</v>
      </c>
      <c r="BC49" s="16"/>
      <c r="BD49" s="16">
        <v>1102070</v>
      </c>
      <c r="BE49" s="16">
        <v>1108497</v>
      </c>
      <c r="BF49" s="16"/>
      <c r="BG49" s="16"/>
      <c r="BH49" s="16"/>
      <c r="BI49" s="16"/>
      <c r="BJ49" s="16">
        <v>63353.367368427047</v>
      </c>
      <c r="BK49" s="16">
        <v>117876.56302468397</v>
      </c>
      <c r="BL49" s="16">
        <v>140828.737457385</v>
      </c>
      <c r="BM49" s="16"/>
      <c r="BN49" s="16">
        <v>88151</v>
      </c>
      <c r="BO49" s="578">
        <v>92680</v>
      </c>
      <c r="BP49" s="251"/>
      <c r="BQ49" s="16">
        <v>349673</v>
      </c>
      <c r="BR49" s="578">
        <v>365030</v>
      </c>
      <c r="BS49" s="698">
        <f t="shared" si="0"/>
        <v>4.3918174980624752E-2</v>
      </c>
      <c r="BT49" s="262"/>
      <c r="BU49" s="32"/>
      <c r="BV49" s="32"/>
      <c r="BW49" s="32"/>
      <c r="BX49" s="32">
        <v>0.1094346022258052</v>
      </c>
      <c r="BY49" s="32">
        <v>0.12071234225230393</v>
      </c>
      <c r="BZ49" s="32">
        <v>0.13219615919903621</v>
      </c>
      <c r="CA49" s="32"/>
      <c r="CB49" s="32">
        <v>7.998675220267315E-2</v>
      </c>
      <c r="CC49" s="33">
        <f t="shared" si="2"/>
        <v>8.3608706203083999E-2</v>
      </c>
      <c r="CD49" s="194" t="s">
        <v>107</v>
      </c>
      <c r="CE49" s="34"/>
      <c r="CF49" s="34"/>
      <c r="CG49" s="34"/>
      <c r="CH49" s="34"/>
      <c r="CI49" s="34">
        <v>1.1277740026498728</v>
      </c>
      <c r="CJ49" s="34">
        <v>1.1483816946732284</v>
      </c>
      <c r="CK49" s="34"/>
      <c r="CL49" s="34"/>
      <c r="CM49" s="561">
        <f t="shared" si="4"/>
        <v>0.36219540004108486</v>
      </c>
      <c r="CN49" s="262"/>
      <c r="CO49" s="32"/>
      <c r="CP49" s="32">
        <v>0</v>
      </c>
      <c r="CQ49" s="32">
        <v>4.4444444444444446E-2</v>
      </c>
      <c r="CR49" s="32">
        <v>3.0726256983240222E-2</v>
      </c>
      <c r="CS49" s="32"/>
      <c r="CT49" s="32">
        <v>1.0285714285714285E-2</v>
      </c>
      <c r="CU49" s="33">
        <f t="shared" si="13"/>
        <v>2.0107238605898123E-2</v>
      </c>
      <c r="CV49" s="262"/>
      <c r="CW49" s="32">
        <v>9.6000000000000002E-2</v>
      </c>
      <c r="CX49" s="33">
        <f t="shared" si="15"/>
        <v>8.0428954423592491E-2</v>
      </c>
      <c r="CY49" s="262"/>
      <c r="CZ49" s="32">
        <v>4.1142857142857141E-2</v>
      </c>
      <c r="DA49" s="33">
        <f t="shared" si="17"/>
        <v>0.1353887399463807</v>
      </c>
      <c r="DB49" s="262"/>
      <c r="DC49" s="32">
        <v>0.14742857142857144</v>
      </c>
      <c r="DD49" s="33">
        <f t="shared" si="19"/>
        <v>0.2359249329758713</v>
      </c>
      <c r="DE49" s="704">
        <f t="shared" si="20"/>
        <v>-1.9331585845347308E-2</v>
      </c>
      <c r="DF49" s="268">
        <f t="shared" si="6"/>
        <v>-0.14742857142857144</v>
      </c>
      <c r="DG49" s="31" t="s">
        <v>192</v>
      </c>
      <c r="DH49" s="33"/>
      <c r="DI49" s="31" t="s">
        <v>192</v>
      </c>
      <c r="DJ49" s="176"/>
      <c r="DK49" s="192"/>
      <c r="DL49" s="168"/>
      <c r="DM49" s="192"/>
      <c r="DN49" s="176"/>
      <c r="DO49" s="192"/>
      <c r="DP49" s="3" t="s">
        <v>192</v>
      </c>
      <c r="DQ49" s="194" t="s">
        <v>192</v>
      </c>
      <c r="DR49" s="176"/>
      <c r="DS49" s="192"/>
      <c r="DT49" s="75" t="s">
        <v>192</v>
      </c>
      <c r="DU49" s="3"/>
      <c r="DV49" s="4" t="s">
        <v>192</v>
      </c>
    </row>
    <row r="50" spans="1:126" s="19" customFormat="1" x14ac:dyDescent="0.25">
      <c r="A50" s="9">
        <v>95</v>
      </c>
      <c r="B50" s="14" t="s">
        <v>48</v>
      </c>
      <c r="C50" s="3"/>
      <c r="D50" s="3"/>
      <c r="E50" s="3"/>
      <c r="F50" s="3">
        <v>0</v>
      </c>
      <c r="G50" s="3">
        <v>0</v>
      </c>
      <c r="H50" s="3">
        <v>0</v>
      </c>
      <c r="I50" s="3">
        <v>0</v>
      </c>
      <c r="J50" s="4">
        <v>0</v>
      </c>
      <c r="K50" s="194">
        <v>27</v>
      </c>
      <c r="L50" s="3">
        <v>25</v>
      </c>
      <c r="M50" s="4">
        <v>24</v>
      </c>
      <c r="N50" s="194"/>
      <c r="O50" s="3"/>
      <c r="P50" s="3">
        <v>294</v>
      </c>
      <c r="Q50" s="3">
        <v>267</v>
      </c>
      <c r="R50" s="3">
        <v>644</v>
      </c>
      <c r="S50" s="3">
        <v>254</v>
      </c>
      <c r="T50" s="3">
        <v>332</v>
      </c>
      <c r="U50" s="4">
        <v>209</v>
      </c>
      <c r="V50" s="194"/>
      <c r="W50" s="3"/>
      <c r="X50" s="3"/>
      <c r="Y50" s="3">
        <v>36</v>
      </c>
      <c r="Z50" s="3">
        <v>142</v>
      </c>
      <c r="AA50" s="3">
        <v>197</v>
      </c>
      <c r="AB50" s="3">
        <v>10</v>
      </c>
      <c r="AC50" s="3">
        <v>10</v>
      </c>
      <c r="AD50" s="3">
        <v>0</v>
      </c>
      <c r="AE50" s="4">
        <v>11</v>
      </c>
      <c r="AF50" s="194">
        <v>0</v>
      </c>
      <c r="AG50" s="3">
        <v>0</v>
      </c>
      <c r="AH50" s="4">
        <v>15</v>
      </c>
      <c r="AI50" s="194">
        <v>18</v>
      </c>
      <c r="AJ50" s="3">
        <v>14</v>
      </c>
      <c r="AK50" s="4">
        <v>24</v>
      </c>
      <c r="AL50" s="247">
        <v>41.434027125628198</v>
      </c>
      <c r="AM50" s="30">
        <v>41.434027125628198</v>
      </c>
      <c r="AN50" s="30">
        <v>46.641737952544382</v>
      </c>
      <c r="AO50" s="30">
        <v>45.78801486616468</v>
      </c>
      <c r="AP50" s="30">
        <v>45.78801486616468</v>
      </c>
      <c r="AQ50" s="30">
        <v>45.78801486616468</v>
      </c>
      <c r="AR50" s="30">
        <v>58.095856028138712</v>
      </c>
      <c r="AS50" s="30">
        <v>57.75436679358684</v>
      </c>
      <c r="AT50" s="3">
        <v>71.08</v>
      </c>
      <c r="AU50" s="4">
        <v>59.15</v>
      </c>
      <c r="AV50" s="251"/>
      <c r="AW50" s="16"/>
      <c r="AX50" s="16"/>
      <c r="AY50" s="16"/>
      <c r="AZ50" s="16">
        <v>350449.05834343575</v>
      </c>
      <c r="BA50" s="16">
        <v>278611.1063682051</v>
      </c>
      <c r="BB50" s="16">
        <v>293214.03976072988</v>
      </c>
      <c r="BC50" s="16">
        <v>234253.07767172641</v>
      </c>
      <c r="BD50" s="16">
        <v>282235</v>
      </c>
      <c r="BE50" s="16">
        <v>287905</v>
      </c>
      <c r="BF50" s="16"/>
      <c r="BG50" s="16"/>
      <c r="BH50" s="16"/>
      <c r="BI50" s="16"/>
      <c r="BJ50" s="16">
        <v>77014.359622312913</v>
      </c>
      <c r="BK50" s="16">
        <v>101830.66687156021</v>
      </c>
      <c r="BL50" s="16">
        <v>81718.373828265059</v>
      </c>
      <c r="BM50" s="16">
        <v>75874.639301996009</v>
      </c>
      <c r="BN50" s="16">
        <v>172130</v>
      </c>
      <c r="BO50" s="578">
        <v>62807</v>
      </c>
      <c r="BP50" s="251">
        <v>366146.18015833717</v>
      </c>
      <c r="BQ50" s="16">
        <v>224916</v>
      </c>
      <c r="BR50" s="578">
        <v>274042</v>
      </c>
      <c r="BS50" s="698">
        <f t="shared" si="0"/>
        <v>0.21841932099094774</v>
      </c>
      <c r="BT50" s="262"/>
      <c r="BU50" s="32"/>
      <c r="BV50" s="32"/>
      <c r="BW50" s="32"/>
      <c r="BX50" s="32">
        <v>0.21975907136505926</v>
      </c>
      <c r="BY50" s="32">
        <v>0.36549392520262092</v>
      </c>
      <c r="BZ50" s="32">
        <v>0.27869870724795215</v>
      </c>
      <c r="CA50" s="32">
        <v>0.32390028791136705</v>
      </c>
      <c r="CB50" s="32">
        <v>0.60988183605860369</v>
      </c>
      <c r="CC50" s="33">
        <f t="shared" si="2"/>
        <v>0.21815182091314844</v>
      </c>
      <c r="CD50" s="194" t="s">
        <v>107</v>
      </c>
      <c r="CE50" s="34"/>
      <c r="CF50" s="34"/>
      <c r="CG50" s="34"/>
      <c r="CH50" s="34"/>
      <c r="CI50" s="34"/>
      <c r="CJ50" s="34">
        <v>-8.6795217954668775</v>
      </c>
      <c r="CK50" s="34">
        <v>4.52015806634149</v>
      </c>
      <c r="CL50" s="34">
        <v>28.598154814723664</v>
      </c>
      <c r="CM50" s="561">
        <f t="shared" si="4"/>
        <v>-39.173001514545525</v>
      </c>
      <c r="CN50" s="262"/>
      <c r="CO50" s="32"/>
      <c r="CP50" s="32">
        <v>0.48299319727891155</v>
      </c>
      <c r="CQ50" s="32">
        <v>0.73782771535580527</v>
      </c>
      <c r="CR50" s="32">
        <v>1.5527950310559006E-2</v>
      </c>
      <c r="CS50" s="32">
        <v>3.937007874015748E-2</v>
      </c>
      <c r="CT50" s="32">
        <v>0</v>
      </c>
      <c r="CU50" s="33">
        <f t="shared" si="13"/>
        <v>5.2631578947368418E-2</v>
      </c>
      <c r="CV50" s="262">
        <v>0</v>
      </c>
      <c r="CW50" s="32">
        <v>0</v>
      </c>
      <c r="CX50" s="33">
        <f t="shared" si="15"/>
        <v>7.1770334928229665E-2</v>
      </c>
      <c r="CY50" s="262">
        <v>7.0866141732283464E-2</v>
      </c>
      <c r="CZ50" s="32">
        <v>4.2168674698795178E-2</v>
      </c>
      <c r="DA50" s="33">
        <f t="shared" si="17"/>
        <v>0.11483253588516747</v>
      </c>
      <c r="DB50" s="262">
        <v>0.11023622047244094</v>
      </c>
      <c r="DC50" s="32">
        <v>4.2168674698795178E-2</v>
      </c>
      <c r="DD50" s="33">
        <f t="shared" si="19"/>
        <v>0.23923444976076555</v>
      </c>
      <c r="DE50" s="704">
        <f t="shared" si="20"/>
        <v>-0.16783905458638154</v>
      </c>
      <c r="DF50" s="268">
        <f t="shared" si="6"/>
        <v>-0.37048192771084337</v>
      </c>
      <c r="DG50" s="31" t="s">
        <v>192</v>
      </c>
      <c r="DH50" s="33"/>
      <c r="DI50" s="31"/>
      <c r="DJ50" s="176"/>
      <c r="DK50" s="192"/>
      <c r="DL50" s="3" t="s">
        <v>192</v>
      </c>
      <c r="DM50" s="194"/>
      <c r="DN50" s="4" t="s">
        <v>192</v>
      </c>
      <c r="DO50" s="192"/>
      <c r="DP50" s="3" t="s">
        <v>192</v>
      </c>
      <c r="DQ50" s="194"/>
      <c r="DR50" s="4" t="s">
        <v>192</v>
      </c>
      <c r="DS50" s="192"/>
      <c r="DT50" s="75" t="s">
        <v>192</v>
      </c>
      <c r="DU50" s="3"/>
      <c r="DV50" s="4"/>
    </row>
    <row r="51" spans="1:126" x14ac:dyDescent="0.25">
      <c r="A51" s="9">
        <v>96</v>
      </c>
      <c r="B51" s="14" t="s">
        <v>215</v>
      </c>
      <c r="C51" s="3">
        <v>112</v>
      </c>
      <c r="D51" s="3">
        <v>179</v>
      </c>
      <c r="E51" s="3">
        <v>179</v>
      </c>
      <c r="F51" s="3"/>
      <c r="G51" s="3">
        <v>179</v>
      </c>
      <c r="H51" s="3">
        <v>61</v>
      </c>
      <c r="I51" s="3">
        <v>61</v>
      </c>
      <c r="J51" s="4">
        <v>182</v>
      </c>
      <c r="K51" s="194">
        <v>104</v>
      </c>
      <c r="L51" s="3">
        <v>104</v>
      </c>
      <c r="M51" s="4">
        <v>155</v>
      </c>
      <c r="N51" s="194">
        <v>724</v>
      </c>
      <c r="O51" s="3">
        <v>972</v>
      </c>
      <c r="P51" s="3">
        <v>663</v>
      </c>
      <c r="Q51" s="3"/>
      <c r="R51" s="3">
        <v>2718</v>
      </c>
      <c r="S51" s="3">
        <v>390</v>
      </c>
      <c r="T51" s="3">
        <v>463</v>
      </c>
      <c r="U51" s="4">
        <v>644</v>
      </c>
      <c r="V51" s="194">
        <v>1</v>
      </c>
      <c r="W51" s="3">
        <v>0</v>
      </c>
      <c r="X51" s="3">
        <v>21</v>
      </c>
      <c r="Y51" s="3">
        <v>24</v>
      </c>
      <c r="Z51" s="3">
        <v>25</v>
      </c>
      <c r="AA51" s="3"/>
      <c r="AB51" s="3">
        <v>59</v>
      </c>
      <c r="AC51" s="3">
        <v>19</v>
      </c>
      <c r="AD51" s="3">
        <v>35</v>
      </c>
      <c r="AE51" s="4">
        <v>64</v>
      </c>
      <c r="AF51" s="194">
        <v>14</v>
      </c>
      <c r="AG51" s="3">
        <v>17</v>
      </c>
      <c r="AH51" s="4">
        <v>339</v>
      </c>
      <c r="AI51" s="194">
        <v>25</v>
      </c>
      <c r="AJ51" s="3">
        <v>227</v>
      </c>
      <c r="AK51" s="4">
        <v>167</v>
      </c>
      <c r="AL51" s="247">
        <v>50.085087734275852</v>
      </c>
      <c r="AM51" s="30">
        <v>50.085087734275852</v>
      </c>
      <c r="AN51" s="30">
        <v>50.085087734275852</v>
      </c>
      <c r="AO51" s="30">
        <v>50.085087734275852</v>
      </c>
      <c r="AP51" s="30">
        <v>50.085087734275852</v>
      </c>
      <c r="AQ51" s="30"/>
      <c r="AR51" s="30">
        <v>53.585352388432618</v>
      </c>
      <c r="AS51" s="30">
        <v>44.336685619319184</v>
      </c>
      <c r="AT51" s="30">
        <v>47.66</v>
      </c>
      <c r="AU51" s="584">
        <v>58.9</v>
      </c>
      <c r="AV51" s="251">
        <v>1353543.8045315621</v>
      </c>
      <c r="AW51" s="16">
        <v>1410279.3951087359</v>
      </c>
      <c r="AX51" s="16">
        <v>1587327.3345057797</v>
      </c>
      <c r="AY51" s="16">
        <v>1614805.8349127211</v>
      </c>
      <c r="AZ51" s="16">
        <v>1620281.0456400362</v>
      </c>
      <c r="BA51" s="16"/>
      <c r="BB51" s="16">
        <v>1240549.9684122459</v>
      </c>
      <c r="BC51" s="16">
        <v>549675.9124876922</v>
      </c>
      <c r="BD51" s="16">
        <v>354385.27</v>
      </c>
      <c r="BE51" s="16">
        <v>2105571</v>
      </c>
      <c r="BF51" s="16">
        <v>158926.24401682403</v>
      </c>
      <c r="BG51" s="16">
        <v>175250.85230021458</v>
      </c>
      <c r="BH51" s="16">
        <v>205641.97130352134</v>
      </c>
      <c r="BI51" s="16">
        <v>285856.36962794751</v>
      </c>
      <c r="BJ51" s="16">
        <v>363249.21315188875</v>
      </c>
      <c r="BK51" s="16"/>
      <c r="BL51" s="16">
        <v>20785.197579979624</v>
      </c>
      <c r="BM51" s="16">
        <v>46350.661066243221</v>
      </c>
      <c r="BN51" s="16">
        <v>22520.52</v>
      </c>
      <c r="BO51" s="578">
        <v>131693</v>
      </c>
      <c r="BP51" s="251">
        <v>119928.78526587781</v>
      </c>
      <c r="BQ51" s="16">
        <v>142449.31</v>
      </c>
      <c r="BR51" s="578">
        <v>828745</v>
      </c>
      <c r="BS51" s="698">
        <f t="shared" si="0"/>
        <v>4.817823898199296</v>
      </c>
      <c r="BT51" s="262">
        <v>0.11741492479574803</v>
      </c>
      <c r="BU51" s="32">
        <v>0.12426676083337537</v>
      </c>
      <c r="BV51" s="32">
        <v>0.12955234048656306</v>
      </c>
      <c r="BW51" s="32">
        <v>0.17702213074019379</v>
      </c>
      <c r="BX51" s="32">
        <v>0.22418901592988744</v>
      </c>
      <c r="BY51" s="32"/>
      <c r="BZ51" s="32">
        <v>1.6754824964110206E-2</v>
      </c>
      <c r="CA51" s="32">
        <v>8.4323616904499271E-2</v>
      </c>
      <c r="CB51" s="32">
        <v>6.3548126591153178E-2</v>
      </c>
      <c r="CC51" s="33">
        <f t="shared" si="2"/>
        <v>6.2545029353082843E-2</v>
      </c>
      <c r="CD51" s="194" t="s">
        <v>107</v>
      </c>
      <c r="CE51" s="34">
        <v>0.68518360376273457</v>
      </c>
      <c r="CF51" s="34">
        <v>0.52855796531876831</v>
      </c>
      <c r="CG51" s="34">
        <v>4.7469790253630739</v>
      </c>
      <c r="CH51" s="34">
        <v>4.7166885189693639</v>
      </c>
      <c r="CI51" s="34"/>
      <c r="CJ51" s="34"/>
      <c r="CK51" s="34">
        <v>6.7568791940389064</v>
      </c>
      <c r="CL51" s="34">
        <v>-2.0775490313346094</v>
      </c>
      <c r="CM51" s="561">
        <f t="shared" si="4"/>
        <v>-0.10030972380703357</v>
      </c>
      <c r="CN51" s="262">
        <v>2.9005524861878452E-2</v>
      </c>
      <c r="CO51" s="32">
        <v>2.4691358024691357E-2</v>
      </c>
      <c r="CP51" s="32">
        <v>3.7707390648567117E-2</v>
      </c>
      <c r="CQ51" s="32"/>
      <c r="CR51" s="32">
        <v>2.1707137601177335E-2</v>
      </c>
      <c r="CS51" s="32">
        <v>4.8717948717948718E-2</v>
      </c>
      <c r="CT51" s="32">
        <v>7.5593952483801297E-2</v>
      </c>
      <c r="CU51" s="33">
        <f t="shared" si="13"/>
        <v>9.9378881987577633E-2</v>
      </c>
      <c r="CV51" s="262">
        <v>3.5897435897435895E-2</v>
      </c>
      <c r="CW51" s="32">
        <v>3.6717062634989202E-2</v>
      </c>
      <c r="CX51" s="33">
        <f t="shared" si="15"/>
        <v>0.52639751552795033</v>
      </c>
      <c r="CY51" s="262">
        <v>6.4102564102564097E-2</v>
      </c>
      <c r="CZ51" s="32">
        <v>0.49028077753779697</v>
      </c>
      <c r="DA51" s="33">
        <f t="shared" si="17"/>
        <v>0.25931677018633542</v>
      </c>
      <c r="DB51" s="262">
        <v>0.14871794871794872</v>
      </c>
      <c r="DC51" s="32">
        <v>0.60259179265658747</v>
      </c>
      <c r="DD51" s="33">
        <f t="shared" si="19"/>
        <v>0.8850931677018633</v>
      </c>
      <c r="DE51" s="704">
        <f t="shared" si="20"/>
        <v>0.23583718002517839</v>
      </c>
      <c r="DF51" s="268">
        <f t="shared" si="6"/>
        <v>0.39092872570194387</v>
      </c>
      <c r="DG51" s="31"/>
      <c r="DH51" s="33"/>
      <c r="DI51" s="31" t="s">
        <v>192</v>
      </c>
      <c r="DJ51" s="172"/>
      <c r="DK51" s="188" t="s">
        <v>192</v>
      </c>
      <c r="DL51" s="95"/>
      <c r="DM51" s="188"/>
      <c r="DN51" s="172" t="s">
        <v>192</v>
      </c>
      <c r="DO51" s="188" t="s">
        <v>192</v>
      </c>
      <c r="DP51" s="95"/>
      <c r="DQ51" s="188"/>
      <c r="DR51" s="172" t="s">
        <v>192</v>
      </c>
      <c r="DS51" s="188" t="s">
        <v>192</v>
      </c>
      <c r="DT51" s="294"/>
      <c r="DU51" s="95" t="s">
        <v>192</v>
      </c>
      <c r="DV51" s="172"/>
    </row>
    <row r="52" spans="1:126" x14ac:dyDescent="0.25">
      <c r="A52" s="9">
        <v>98</v>
      </c>
      <c r="B52" s="14" t="s">
        <v>237</v>
      </c>
      <c r="C52" s="3">
        <v>69</v>
      </c>
      <c r="D52" s="3">
        <v>72</v>
      </c>
      <c r="E52" s="3">
        <v>73</v>
      </c>
      <c r="F52" s="3">
        <v>69</v>
      </c>
      <c r="G52" s="3">
        <v>69</v>
      </c>
      <c r="H52" s="3">
        <v>80</v>
      </c>
      <c r="I52" s="3">
        <v>75</v>
      </c>
      <c r="J52" s="4">
        <v>1476</v>
      </c>
      <c r="K52" s="194">
        <v>9</v>
      </c>
      <c r="L52" s="3">
        <v>0</v>
      </c>
      <c r="M52" s="4">
        <v>66</v>
      </c>
      <c r="N52" s="194">
        <v>634</v>
      </c>
      <c r="O52" s="3">
        <v>838</v>
      </c>
      <c r="P52" s="3">
        <v>896</v>
      </c>
      <c r="Q52" s="3">
        <v>1247</v>
      </c>
      <c r="R52" s="3">
        <v>974</v>
      </c>
      <c r="S52" s="3">
        <v>519</v>
      </c>
      <c r="T52" s="3">
        <v>675</v>
      </c>
      <c r="U52" s="4">
        <v>24</v>
      </c>
      <c r="V52" s="194">
        <v>7</v>
      </c>
      <c r="W52" s="3">
        <v>0</v>
      </c>
      <c r="X52" s="3">
        <v>10</v>
      </c>
      <c r="Y52" s="3">
        <v>8</v>
      </c>
      <c r="Z52" s="3">
        <v>21</v>
      </c>
      <c r="AA52" s="3">
        <v>31</v>
      </c>
      <c r="AB52" s="3">
        <v>19</v>
      </c>
      <c r="AC52" s="3">
        <v>5</v>
      </c>
      <c r="AD52" s="3">
        <v>13</v>
      </c>
      <c r="AE52" s="4">
        <v>1</v>
      </c>
      <c r="AF52" s="194">
        <v>154</v>
      </c>
      <c r="AG52" s="3">
        <v>62</v>
      </c>
      <c r="AH52" s="4">
        <v>0</v>
      </c>
      <c r="AI52" s="194">
        <v>264</v>
      </c>
      <c r="AJ52" s="3">
        <v>207</v>
      </c>
      <c r="AK52" s="4">
        <v>2</v>
      </c>
      <c r="AL52" s="247">
        <v>33.864349093061513</v>
      </c>
      <c r="AM52" s="30">
        <v>38.929772738914409</v>
      </c>
      <c r="AN52" s="30">
        <v>51.337214927632736</v>
      </c>
      <c r="AO52" s="30">
        <v>60.159020153556327</v>
      </c>
      <c r="AP52" s="30">
        <v>60.159020153556327</v>
      </c>
      <c r="AQ52" s="30">
        <v>56.786813962356497</v>
      </c>
      <c r="AR52" s="30">
        <v>61.126572984786655</v>
      </c>
      <c r="AS52" s="30">
        <v>61.126572984786655</v>
      </c>
      <c r="AT52" s="30">
        <v>61.13</v>
      </c>
      <c r="AU52" s="584">
        <v>54.88</v>
      </c>
      <c r="AV52" s="251">
        <v>840202.95843506872</v>
      </c>
      <c r="AW52" s="16">
        <v>782472.78046226257</v>
      </c>
      <c r="AX52" s="16">
        <v>1019309.7933420982</v>
      </c>
      <c r="AY52" s="16">
        <v>1456592.449673024</v>
      </c>
      <c r="AZ52" s="16">
        <v>1335092.0028912756</v>
      </c>
      <c r="BA52" s="16">
        <v>1450200.9094996613</v>
      </c>
      <c r="BB52" s="16">
        <v>1427572.9790951675</v>
      </c>
      <c r="BC52" s="16">
        <v>1702147.3412217346</v>
      </c>
      <c r="BD52" s="16">
        <v>1530087.39</v>
      </c>
      <c r="BE52" s="16">
        <v>1509156</v>
      </c>
      <c r="BF52" s="16">
        <v>179806.88783786091</v>
      </c>
      <c r="BG52" s="16">
        <v>134696.15995355748</v>
      </c>
      <c r="BH52" s="16">
        <v>176076.11795038162</v>
      </c>
      <c r="BI52" s="16">
        <v>277593.75302360259</v>
      </c>
      <c r="BJ52" s="16">
        <v>375875.7775994445</v>
      </c>
      <c r="BK52" s="16">
        <v>221963.7338432906</v>
      </c>
      <c r="BL52" s="16">
        <v>220000.17074461729</v>
      </c>
      <c r="BM52" s="16">
        <v>56038.113044319609</v>
      </c>
      <c r="BN52" s="16">
        <v>21836.959999999999</v>
      </c>
      <c r="BO52" s="578">
        <v>0</v>
      </c>
      <c r="BP52" s="251">
        <v>397749.13062532368</v>
      </c>
      <c r="BQ52" s="16">
        <v>350350.86</v>
      </c>
      <c r="BR52" s="578">
        <v>331469</v>
      </c>
      <c r="BS52" s="698">
        <f t="shared" si="0"/>
        <v>-5.3894144858100214E-2</v>
      </c>
      <c r="BT52" s="262">
        <v>0.21400411178361314</v>
      </c>
      <c r="BU52" s="32">
        <v>0.17214165568032005</v>
      </c>
      <c r="BV52" s="32">
        <v>0.17274053393823069</v>
      </c>
      <c r="BW52" s="32">
        <v>0.19057750373889201</v>
      </c>
      <c r="BX52" s="32">
        <v>0.28153548728136174</v>
      </c>
      <c r="BY52" s="32">
        <v>0.15305722978747205</v>
      </c>
      <c r="BZ52" s="32">
        <v>0.15410782773715642</v>
      </c>
      <c r="CA52" s="32">
        <v>3.2922010737388721E-2</v>
      </c>
      <c r="CB52" s="32">
        <v>1.4271707709453119E-2</v>
      </c>
      <c r="CC52" s="33">
        <f t="shared" si="2"/>
        <v>0</v>
      </c>
      <c r="CD52" s="194" t="s">
        <v>107</v>
      </c>
      <c r="CE52" s="34">
        <v>-4.1862456103293084</v>
      </c>
      <c r="CF52" s="34">
        <v>5.9887825791063443E-2</v>
      </c>
      <c r="CG52" s="34">
        <v>1.7836969800661322</v>
      </c>
      <c r="CH52" s="34">
        <v>9.0957983542469734</v>
      </c>
      <c r="CI52" s="34">
        <v>-12.847825749388969</v>
      </c>
      <c r="CJ52" s="34">
        <v>0.10505979496843731</v>
      </c>
      <c r="CK52" s="34">
        <v>-12.118581699976771</v>
      </c>
      <c r="CL52" s="34">
        <v>-1.8650303027935602</v>
      </c>
      <c r="CM52" s="561">
        <f t="shared" si="4"/>
        <v>-1.4271707709453119</v>
      </c>
      <c r="CN52" s="262">
        <v>1.5772870662460567E-2</v>
      </c>
      <c r="CO52" s="32">
        <v>9.5465393794749408E-3</v>
      </c>
      <c r="CP52" s="32">
        <v>2.34375E-2</v>
      </c>
      <c r="CQ52" s="32">
        <v>2.4859663191659984E-2</v>
      </c>
      <c r="CR52" s="32">
        <v>1.9507186858316223E-2</v>
      </c>
      <c r="CS52" s="32">
        <v>9.6339113680154135E-3</v>
      </c>
      <c r="CT52" s="32">
        <v>1.9259259259259261E-2</v>
      </c>
      <c r="CU52" s="33">
        <f t="shared" si="13"/>
        <v>4.1666666666666664E-2</v>
      </c>
      <c r="CV52" s="262">
        <v>0.29672447013487474</v>
      </c>
      <c r="CW52" s="32">
        <v>9.1851851851851851E-2</v>
      </c>
      <c r="CX52" s="33">
        <f t="shared" si="15"/>
        <v>0</v>
      </c>
      <c r="CY52" s="262">
        <v>0.50867052023121384</v>
      </c>
      <c r="CZ52" s="32">
        <v>0.30666666666666664</v>
      </c>
      <c r="DA52" s="33">
        <f t="shared" si="17"/>
        <v>8.3333333333333329E-2</v>
      </c>
      <c r="DB52" s="262">
        <v>0.81502890173410403</v>
      </c>
      <c r="DC52" s="32">
        <v>0.4177777777777778</v>
      </c>
      <c r="DD52" s="33">
        <f t="shared" si="19"/>
        <v>0.125</v>
      </c>
      <c r="DE52" s="704">
        <f t="shared" si="20"/>
        <v>-0.10224112547030917</v>
      </c>
      <c r="DF52" s="268">
        <f t="shared" si="6"/>
        <v>-0.96444444444444444</v>
      </c>
      <c r="DG52" s="31"/>
      <c r="DH52" s="33"/>
      <c r="DI52" s="31"/>
      <c r="DJ52" s="172" t="s">
        <v>192</v>
      </c>
      <c r="DK52" s="188" t="s">
        <v>192</v>
      </c>
      <c r="DL52" s="95"/>
      <c r="DM52" s="188" t="s">
        <v>192</v>
      </c>
      <c r="DN52" s="172"/>
      <c r="DO52" s="188"/>
      <c r="DP52" s="95" t="s">
        <v>192</v>
      </c>
      <c r="DQ52" s="188" t="s">
        <v>192</v>
      </c>
      <c r="DR52" s="172"/>
      <c r="DS52" s="188" t="s">
        <v>192</v>
      </c>
      <c r="DT52" s="294"/>
      <c r="DU52" s="95" t="s">
        <v>192</v>
      </c>
      <c r="DV52" s="172"/>
    </row>
    <row r="53" spans="1:126" x14ac:dyDescent="0.25">
      <c r="A53" s="9">
        <v>100</v>
      </c>
      <c r="B53" s="14" t="s">
        <v>238</v>
      </c>
      <c r="C53" s="3">
        <v>53</v>
      </c>
      <c r="D53" s="3">
        <v>53</v>
      </c>
      <c r="E53" s="3">
        <v>53</v>
      </c>
      <c r="F53" s="3">
        <v>48</v>
      </c>
      <c r="G53" s="3">
        <v>53</v>
      </c>
      <c r="H53" s="3">
        <v>48</v>
      </c>
      <c r="I53" s="3">
        <v>47</v>
      </c>
      <c r="J53" s="4">
        <v>48</v>
      </c>
      <c r="K53" s="194">
        <v>0</v>
      </c>
      <c r="L53" s="3">
        <v>0</v>
      </c>
      <c r="M53" s="4">
        <v>0</v>
      </c>
      <c r="N53" s="194">
        <v>478</v>
      </c>
      <c r="O53" s="3">
        <v>453</v>
      </c>
      <c r="P53" s="3">
        <v>308</v>
      </c>
      <c r="Q53" s="3">
        <v>702</v>
      </c>
      <c r="R53" s="3">
        <v>408</v>
      </c>
      <c r="S53" s="3">
        <v>599</v>
      </c>
      <c r="T53" s="3">
        <v>650</v>
      </c>
      <c r="U53" s="4">
        <v>340</v>
      </c>
      <c r="V53" s="194">
        <v>31</v>
      </c>
      <c r="W53" s="3">
        <v>25</v>
      </c>
      <c r="X53" s="3">
        <v>32</v>
      </c>
      <c r="Y53" s="3">
        <v>36</v>
      </c>
      <c r="Z53" s="3">
        <v>40</v>
      </c>
      <c r="AA53" s="3">
        <v>102</v>
      </c>
      <c r="AB53" s="3">
        <v>89</v>
      </c>
      <c r="AC53" s="3">
        <v>58</v>
      </c>
      <c r="AD53" s="3">
        <v>45</v>
      </c>
      <c r="AE53" s="4">
        <v>66</v>
      </c>
      <c r="AF53" s="194">
        <v>39</v>
      </c>
      <c r="AG53" s="3">
        <v>21</v>
      </c>
      <c r="AH53" s="4">
        <v>19</v>
      </c>
      <c r="AI53" s="194">
        <v>19</v>
      </c>
      <c r="AJ53" s="3">
        <v>15</v>
      </c>
      <c r="AK53" s="4">
        <v>80</v>
      </c>
      <c r="AL53" s="247">
        <v>35.116476286418404</v>
      </c>
      <c r="AM53" s="30">
        <v>38.118735806853685</v>
      </c>
      <c r="AN53" s="30">
        <v>45.830701020483666</v>
      </c>
      <c r="AO53" s="30">
        <v>47.637748219987358</v>
      </c>
      <c r="AP53" s="30">
        <v>44.749318444402704</v>
      </c>
      <c r="AQ53" s="30">
        <v>56.445324727804625</v>
      </c>
      <c r="AR53" s="30">
        <v>50.39811953261507</v>
      </c>
      <c r="AS53" s="30">
        <v>47.338945139754472</v>
      </c>
      <c r="AT53" s="30">
        <v>50.09</v>
      </c>
      <c r="AU53" s="584">
        <v>54.05</v>
      </c>
      <c r="AV53" s="251">
        <v>527317.61629131308</v>
      </c>
      <c r="AW53" s="16">
        <v>527469.74974530598</v>
      </c>
      <c r="AX53" s="16">
        <v>655642.17050557479</v>
      </c>
      <c r="AY53" s="16">
        <v>822478.9984120751</v>
      </c>
      <c r="AZ53" s="16">
        <v>769725.10116618581</v>
      </c>
      <c r="BA53" s="16">
        <v>835907.30843876814</v>
      </c>
      <c r="BB53" s="16">
        <v>741560.94729113672</v>
      </c>
      <c r="BC53" s="16">
        <v>853723.08637970185</v>
      </c>
      <c r="BD53" s="16">
        <v>695258</v>
      </c>
      <c r="BE53" s="16">
        <v>768631</v>
      </c>
      <c r="BF53" s="16"/>
      <c r="BG53" s="16"/>
      <c r="BH53" s="16">
        <v>94150.004837764165</v>
      </c>
      <c r="BI53" s="16">
        <v>254637.13923085242</v>
      </c>
      <c r="BJ53" s="16">
        <v>137870.58696307932</v>
      </c>
      <c r="BK53" s="16">
        <v>140743.36514874702</v>
      </c>
      <c r="BL53" s="16">
        <v>55499.114973733791</v>
      </c>
      <c r="BM53" s="16">
        <v>70686.84868042868</v>
      </c>
      <c r="BN53" s="16">
        <v>33333</v>
      </c>
      <c r="BO53" s="578">
        <v>21726.880000000001</v>
      </c>
      <c r="BP53" s="251">
        <v>686198.42801122367</v>
      </c>
      <c r="BQ53" s="16">
        <v>385700</v>
      </c>
      <c r="BR53" s="578">
        <v>400734.13</v>
      </c>
      <c r="BS53" s="698">
        <f t="shared" si="0"/>
        <v>3.8978817733990159E-2</v>
      </c>
      <c r="BT53" s="265"/>
      <c r="BU53" s="67"/>
      <c r="BV53" s="32">
        <f t="shared" ref="BV53:CA53" si="90">BH53/AX53</f>
        <v>0.14359967841172233</v>
      </c>
      <c r="BW53" s="32">
        <f t="shared" si="90"/>
        <v>0.30959713223373414</v>
      </c>
      <c r="BX53" s="32">
        <f t="shared" si="90"/>
        <v>0.17911665704313917</v>
      </c>
      <c r="BY53" s="32">
        <f t="shared" si="90"/>
        <v>0.16837197584934951</v>
      </c>
      <c r="BZ53" s="32">
        <f t="shared" si="90"/>
        <v>7.4840935430145902E-2</v>
      </c>
      <c r="CA53" s="32">
        <f t="shared" si="90"/>
        <v>8.2798333333333335E-2</v>
      </c>
      <c r="CB53" s="32">
        <f t="shared" ref="CB53:CB57" si="91">BN53/BD53</f>
        <v>4.7943353402621763E-2</v>
      </c>
      <c r="CC53" s="33">
        <f t="shared" si="2"/>
        <v>2.826698376724332E-2</v>
      </c>
      <c r="CD53" s="194" t="s">
        <v>107</v>
      </c>
      <c r="CE53" s="34">
        <f t="shared" ref="CE53:CL53" si="92">(BU53-BT53)*100</f>
        <v>0</v>
      </c>
      <c r="CF53" s="34">
        <f t="shared" si="92"/>
        <v>14.359967841172233</v>
      </c>
      <c r="CG53" s="34">
        <f t="shared" si="92"/>
        <v>16.599745382201181</v>
      </c>
      <c r="CH53" s="34">
        <f t="shared" si="92"/>
        <v>-13.048047519059496</v>
      </c>
      <c r="CI53" s="34">
        <f t="shared" si="92"/>
        <v>-1.0744681193789658</v>
      </c>
      <c r="CJ53" s="34">
        <f t="shared" si="92"/>
        <v>-9.3531040419203606</v>
      </c>
      <c r="CK53" s="34">
        <f t="shared" si="92"/>
        <v>0.79573979031874331</v>
      </c>
      <c r="CL53" s="34">
        <f t="shared" si="92"/>
        <v>-3.4854979930711574</v>
      </c>
      <c r="CM53" s="561">
        <f t="shared" si="4"/>
        <v>-1.9676369635378443</v>
      </c>
      <c r="CN53" s="262">
        <f t="shared" ref="CN53:CT53" si="93">X53/N53</f>
        <v>6.6945606694560664E-2</v>
      </c>
      <c r="CO53" s="32">
        <f t="shared" si="93"/>
        <v>7.9470198675496692E-2</v>
      </c>
      <c r="CP53" s="32">
        <f t="shared" si="93"/>
        <v>0.12987012987012986</v>
      </c>
      <c r="CQ53" s="32">
        <f t="shared" si="93"/>
        <v>0.14529914529914531</v>
      </c>
      <c r="CR53" s="32">
        <f t="shared" si="93"/>
        <v>0.21813725490196079</v>
      </c>
      <c r="CS53" s="32">
        <f t="shared" si="93"/>
        <v>9.6828046744574292E-2</v>
      </c>
      <c r="CT53" s="32">
        <f t="shared" si="93"/>
        <v>6.9230769230769235E-2</v>
      </c>
      <c r="CU53" s="33">
        <f t="shared" si="13"/>
        <v>0.19411764705882353</v>
      </c>
      <c r="CV53" s="262">
        <f>AF53/S53</f>
        <v>6.5108514190317199E-2</v>
      </c>
      <c r="CW53" s="32">
        <f>AG53/T53</f>
        <v>3.2307692307692308E-2</v>
      </c>
      <c r="CX53" s="33">
        <f t="shared" si="15"/>
        <v>5.5882352941176473E-2</v>
      </c>
      <c r="CY53" s="262">
        <f>AI53/S53</f>
        <v>3.1719532554257093E-2</v>
      </c>
      <c r="CZ53" s="32">
        <f>AJ53/T53</f>
        <v>2.3076923076923078E-2</v>
      </c>
      <c r="DA53" s="33">
        <f t="shared" si="17"/>
        <v>0.23529411764705882</v>
      </c>
      <c r="DB53" s="262">
        <f>(AC53+AF53+AI53)/S53</f>
        <v>0.19365609348914858</v>
      </c>
      <c r="DC53" s="32">
        <f>(AD53+AG53+AJ53)/T53</f>
        <v>0.12461538461538461</v>
      </c>
      <c r="DD53" s="33">
        <f t="shared" si="19"/>
        <v>0.48529411764705882</v>
      </c>
      <c r="DE53" s="704">
        <f t="shared" si="20"/>
        <v>7.9057696146935391E-2</v>
      </c>
      <c r="DF53" s="268">
        <f t="shared" si="6"/>
        <v>-0.47692307692307695</v>
      </c>
      <c r="DG53" s="31" t="s">
        <v>192</v>
      </c>
      <c r="DH53" s="33"/>
      <c r="DI53" s="31" t="s">
        <v>192</v>
      </c>
      <c r="DJ53" s="172"/>
      <c r="DK53" s="188" t="s">
        <v>192</v>
      </c>
      <c r="DL53" s="95"/>
      <c r="DM53" s="188" t="s">
        <v>192</v>
      </c>
      <c r="DN53" s="172"/>
      <c r="DO53" s="188"/>
      <c r="DP53" s="95" t="s">
        <v>192</v>
      </c>
      <c r="DQ53" s="188" t="s">
        <v>192</v>
      </c>
      <c r="DR53" s="172"/>
      <c r="DS53" s="188"/>
      <c r="DT53" s="294" t="s">
        <v>192</v>
      </c>
      <c r="DU53" s="95" t="s">
        <v>192</v>
      </c>
      <c r="DV53" s="172"/>
    </row>
    <row r="54" spans="1:126" x14ac:dyDescent="0.25">
      <c r="A54" s="9">
        <v>104</v>
      </c>
      <c r="B54" s="14" t="s">
        <v>67</v>
      </c>
      <c r="C54" s="3">
        <v>0</v>
      </c>
      <c r="D54" s="3">
        <v>0</v>
      </c>
      <c r="E54" s="3">
        <v>0</v>
      </c>
      <c r="F54" s="3"/>
      <c r="G54" s="3"/>
      <c r="H54" s="3"/>
      <c r="I54" s="3">
        <v>0</v>
      </c>
      <c r="J54" s="4">
        <v>0</v>
      </c>
      <c r="K54" s="194"/>
      <c r="L54" s="3">
        <v>34</v>
      </c>
      <c r="M54" s="4">
        <v>22</v>
      </c>
      <c r="N54" s="194">
        <v>56</v>
      </c>
      <c r="O54" s="3">
        <v>86</v>
      </c>
      <c r="P54" s="3">
        <v>83</v>
      </c>
      <c r="Q54" s="3"/>
      <c r="R54" s="3"/>
      <c r="S54" s="3"/>
      <c r="T54" s="3">
        <v>176</v>
      </c>
      <c r="U54" s="4">
        <v>123</v>
      </c>
      <c r="V54" s="194">
        <v>3</v>
      </c>
      <c r="W54" s="3">
        <v>4</v>
      </c>
      <c r="X54" s="3">
        <v>0</v>
      </c>
      <c r="Y54" s="3">
        <v>0</v>
      </c>
      <c r="Z54" s="3">
        <v>0</v>
      </c>
      <c r="AA54" s="3"/>
      <c r="AB54" s="3"/>
      <c r="AC54" s="3"/>
      <c r="AD54" s="3">
        <v>0</v>
      </c>
      <c r="AE54" s="4">
        <v>23</v>
      </c>
      <c r="AF54" s="194"/>
      <c r="AG54" s="3">
        <v>25</v>
      </c>
      <c r="AH54" s="4">
        <v>0</v>
      </c>
      <c r="AI54" s="194"/>
      <c r="AJ54" s="3">
        <v>63</v>
      </c>
      <c r="AK54" s="4">
        <v>10</v>
      </c>
      <c r="AL54" s="247">
        <v>27.290681327937804</v>
      </c>
      <c r="AM54" s="30">
        <v>37.051581948879061</v>
      </c>
      <c r="AN54" s="30">
        <v>47.054370777627902</v>
      </c>
      <c r="AO54" s="30">
        <v>42.344665084433217</v>
      </c>
      <c r="AP54" s="30">
        <v>42.344665084433217</v>
      </c>
      <c r="AQ54" s="30"/>
      <c r="AR54" s="30"/>
      <c r="AS54" s="30"/>
      <c r="AT54" s="30">
        <v>42.36</v>
      </c>
      <c r="AU54" s="584">
        <v>44.28</v>
      </c>
      <c r="AV54" s="251">
        <v>129892.54472086101</v>
      </c>
      <c r="AW54" s="16">
        <v>182424.97196942533</v>
      </c>
      <c r="AX54" s="16">
        <v>237521.41422075004</v>
      </c>
      <c r="AY54" s="16">
        <v>276095.46900700621</v>
      </c>
      <c r="AZ54" s="16">
        <v>264201.68354192632</v>
      </c>
      <c r="BA54" s="16"/>
      <c r="BB54" s="16"/>
      <c r="BC54" s="16"/>
      <c r="BD54" s="16">
        <v>232152.65</v>
      </c>
      <c r="BE54" s="16">
        <v>150089</v>
      </c>
      <c r="BF54" s="16">
        <v>24043.68785607367</v>
      </c>
      <c r="BG54" s="16">
        <v>26754.258655329224</v>
      </c>
      <c r="BH54" s="16">
        <v>40546.155115793306</v>
      </c>
      <c r="BI54" s="16">
        <v>67279.070693963047</v>
      </c>
      <c r="BJ54" s="16">
        <v>105737.87286355798</v>
      </c>
      <c r="BK54" s="16"/>
      <c r="BL54" s="16"/>
      <c r="BM54" s="16"/>
      <c r="BN54" s="16">
        <v>51004.02</v>
      </c>
      <c r="BO54" s="578">
        <v>29121</v>
      </c>
      <c r="BP54" s="251"/>
      <c r="BQ54" s="16">
        <v>137355.75</v>
      </c>
      <c r="BR54" s="578">
        <v>73985</v>
      </c>
      <c r="BS54" s="698">
        <f t="shared" si="0"/>
        <v>-0.46136219270034201</v>
      </c>
      <c r="BT54" s="262">
        <f t="shared" ref="BT54:BX57" si="94">BF54/AV54</f>
        <v>0.18510444850967803</v>
      </c>
      <c r="BU54" s="32">
        <f t="shared" si="94"/>
        <v>0.14665897089907884</v>
      </c>
      <c r="BV54" s="32">
        <f t="shared" si="94"/>
        <v>0.17070526145533182</v>
      </c>
      <c r="BW54" s="32">
        <f t="shared" si="94"/>
        <v>0.24368045928437809</v>
      </c>
      <c r="BX54" s="32">
        <f t="shared" si="94"/>
        <v>0.4002164991760106</v>
      </c>
      <c r="BY54" s="32"/>
      <c r="BZ54" s="32"/>
      <c r="CA54" s="32"/>
      <c r="CB54" s="32">
        <f t="shared" si="91"/>
        <v>0.21970035664033988</v>
      </c>
      <c r="CC54" s="33">
        <f t="shared" si="2"/>
        <v>0.19402487857204725</v>
      </c>
      <c r="CD54" s="194" t="s">
        <v>107</v>
      </c>
      <c r="CE54" s="34">
        <f t="shared" ref="CE54:CH57" si="95">(BU54-BT54)*100</f>
        <v>-3.8445477610599186</v>
      </c>
      <c r="CF54" s="34">
        <f t="shared" si="95"/>
        <v>2.4046290556252985</v>
      </c>
      <c r="CG54" s="34">
        <f t="shared" si="95"/>
        <v>7.2975197829046268</v>
      </c>
      <c r="CH54" s="34">
        <f t="shared" si="95"/>
        <v>15.653603989163251</v>
      </c>
      <c r="CI54" s="34"/>
      <c r="CJ54" s="34"/>
      <c r="CK54" s="34"/>
      <c r="CL54" s="34"/>
      <c r="CM54" s="561">
        <f t="shared" si="4"/>
        <v>-2.5675478068292623</v>
      </c>
      <c r="CN54" s="262">
        <f t="shared" ref="CN54:CP57" si="96">X54/N54</f>
        <v>0</v>
      </c>
      <c r="CO54" s="32">
        <f t="shared" si="96"/>
        <v>0</v>
      </c>
      <c r="CP54" s="32">
        <f t="shared" si="96"/>
        <v>0</v>
      </c>
      <c r="CQ54" s="32"/>
      <c r="CR54" s="32"/>
      <c r="CS54" s="32"/>
      <c r="CT54" s="32">
        <f>AD54/T54</f>
        <v>0</v>
      </c>
      <c r="CU54" s="33">
        <f t="shared" si="13"/>
        <v>0.18699186991869918</v>
      </c>
      <c r="CV54" s="262"/>
      <c r="CW54" s="32">
        <f>AG54/T54</f>
        <v>0.14204545454545456</v>
      </c>
      <c r="CX54" s="33">
        <f t="shared" si="15"/>
        <v>0</v>
      </c>
      <c r="CY54" s="262"/>
      <c r="CZ54" s="32">
        <f>AJ54/T54</f>
        <v>0.35795454545454547</v>
      </c>
      <c r="DA54" s="33">
        <f t="shared" si="17"/>
        <v>8.1300813008130079E-2</v>
      </c>
      <c r="DB54" s="262"/>
      <c r="DC54" s="32">
        <f>(AD54+AG54+AJ54)/T54</f>
        <v>0.5</v>
      </c>
      <c r="DD54" s="33">
        <f t="shared" si="19"/>
        <v>0.26829268292682928</v>
      </c>
      <c r="DE54" s="704">
        <f t="shared" si="20"/>
        <v>4.5325779036827239E-2</v>
      </c>
      <c r="DF54" s="268">
        <f t="shared" si="6"/>
        <v>-0.30113636363636365</v>
      </c>
      <c r="DG54" s="31"/>
      <c r="DH54" s="33"/>
      <c r="DI54" s="31"/>
      <c r="DJ54" s="172"/>
      <c r="DK54" s="188"/>
      <c r="DL54" s="95"/>
      <c r="DM54" s="188"/>
      <c r="DN54" s="172"/>
      <c r="DO54" s="188" t="s">
        <v>192</v>
      </c>
      <c r="DP54" s="95"/>
      <c r="DQ54" s="188" t="s">
        <v>192</v>
      </c>
      <c r="DR54" s="172"/>
      <c r="DS54" s="188"/>
      <c r="DT54" s="294" t="s">
        <v>192</v>
      </c>
      <c r="DU54" s="95"/>
      <c r="DV54" s="172" t="s">
        <v>192</v>
      </c>
    </row>
    <row r="55" spans="1:126" x14ac:dyDescent="0.25">
      <c r="A55" s="9">
        <v>105</v>
      </c>
      <c r="B55" s="14" t="s">
        <v>200</v>
      </c>
      <c r="C55" s="3">
        <v>38</v>
      </c>
      <c r="D55" s="3">
        <v>38</v>
      </c>
      <c r="E55" s="3">
        <v>37</v>
      </c>
      <c r="F55" s="3">
        <v>13</v>
      </c>
      <c r="G55" s="3">
        <v>0</v>
      </c>
      <c r="H55" s="3">
        <v>0</v>
      </c>
      <c r="I55" s="3">
        <v>0</v>
      </c>
      <c r="J55" s="4">
        <v>0</v>
      </c>
      <c r="K55" s="194">
        <v>38</v>
      </c>
      <c r="L55" s="3">
        <v>37</v>
      </c>
      <c r="M55" s="4">
        <v>37</v>
      </c>
      <c r="N55" s="194">
        <v>338</v>
      </c>
      <c r="O55" s="3">
        <v>440</v>
      </c>
      <c r="P55" s="3">
        <v>498</v>
      </c>
      <c r="Q55" s="3">
        <v>461</v>
      </c>
      <c r="R55" s="3">
        <v>270</v>
      </c>
      <c r="S55" s="3">
        <v>365</v>
      </c>
      <c r="T55" s="3">
        <v>262</v>
      </c>
      <c r="U55" s="4">
        <v>244</v>
      </c>
      <c r="V55" s="194">
        <v>5</v>
      </c>
      <c r="W55" s="3">
        <v>15</v>
      </c>
      <c r="X55" s="3">
        <v>3</v>
      </c>
      <c r="Y55" s="3">
        <v>5</v>
      </c>
      <c r="Z55" s="3">
        <v>6</v>
      </c>
      <c r="AA55" s="3">
        <v>8</v>
      </c>
      <c r="AB55" s="3">
        <v>0</v>
      </c>
      <c r="AC55" s="3">
        <v>0</v>
      </c>
      <c r="AD55" s="3">
        <v>14</v>
      </c>
      <c r="AE55" s="4">
        <v>14</v>
      </c>
      <c r="AF55" s="194">
        <v>122</v>
      </c>
      <c r="AG55" s="3">
        <v>0</v>
      </c>
      <c r="AH55" s="4">
        <v>0</v>
      </c>
      <c r="AI55" s="194">
        <v>0</v>
      </c>
      <c r="AJ55" s="3">
        <v>128</v>
      </c>
      <c r="AK55" s="4">
        <v>62</v>
      </c>
      <c r="AL55" s="247"/>
      <c r="AM55" s="30"/>
      <c r="AN55" s="30"/>
      <c r="AO55" s="30"/>
      <c r="AP55" s="30"/>
      <c r="AQ55" s="30"/>
      <c r="AR55" s="30">
        <v>38.815942994063782</v>
      </c>
      <c r="AS55" s="30">
        <v>44.493201518488796</v>
      </c>
      <c r="AT55" s="30">
        <v>40.700000000000003</v>
      </c>
      <c r="AU55" s="584">
        <v>40.700000000000003</v>
      </c>
      <c r="AV55" s="251">
        <v>120649.5694389901</v>
      </c>
      <c r="AW55" s="16">
        <v>187423.5206401785</v>
      </c>
      <c r="AX55" s="16">
        <v>272454.34004359681</v>
      </c>
      <c r="AY55" s="16">
        <v>339858.62345689553</v>
      </c>
      <c r="AZ55" s="16">
        <v>326712.71079845878</v>
      </c>
      <c r="BA55" s="16">
        <v>159385.83161165845</v>
      </c>
      <c r="BB55" s="16">
        <v>260241.83129293515</v>
      </c>
      <c r="BC55" s="16">
        <v>253552.91091115019</v>
      </c>
      <c r="BD55" s="16">
        <v>268216</v>
      </c>
      <c r="BE55" s="16">
        <v>273601</v>
      </c>
      <c r="BF55" s="16">
        <v>57118.343094233955</v>
      </c>
      <c r="BG55" s="16">
        <v>58626.587213504761</v>
      </c>
      <c r="BH55" s="16">
        <v>64400.601021052811</v>
      </c>
      <c r="BI55" s="16">
        <v>101625.77333082908</v>
      </c>
      <c r="BJ55" s="16">
        <v>141406.42341250193</v>
      </c>
      <c r="BK55" s="16">
        <v>66021.252013363614</v>
      </c>
      <c r="BL55" s="16">
        <v>5690.0643707207128</v>
      </c>
      <c r="BM55" s="16">
        <v>25603.15536052726</v>
      </c>
      <c r="BN55" s="3">
        <v>5586</v>
      </c>
      <c r="BO55" s="4">
        <v>3730</v>
      </c>
      <c r="BP55" s="251">
        <v>163579.03483759341</v>
      </c>
      <c r="BQ55" s="3">
        <v>184250</v>
      </c>
      <c r="BR55" s="4">
        <v>18052</v>
      </c>
      <c r="BS55" s="698">
        <f t="shared" si="0"/>
        <v>-0.90202442333785615</v>
      </c>
      <c r="BT55" s="262">
        <f t="shared" si="94"/>
        <v>0.47342351373344499</v>
      </c>
      <c r="BU55" s="32">
        <f t="shared" si="94"/>
        <v>0.31280272088185723</v>
      </c>
      <c r="BV55" s="32">
        <f t="shared" si="94"/>
        <v>0.2363720871935743</v>
      </c>
      <c r="BW55" s="32">
        <f t="shared" si="94"/>
        <v>0.29902367136409691</v>
      </c>
      <c r="BX55" s="32">
        <f t="shared" si="94"/>
        <v>0.4328158003614746</v>
      </c>
      <c r="BY55" s="32">
        <f>BK55/BA55</f>
        <v>0.41422284117589292</v>
      </c>
      <c r="BZ55" s="32">
        <f>BL55/BB55</f>
        <v>2.1864526323271315E-2</v>
      </c>
      <c r="CA55" s="32">
        <f>BM55/BC55</f>
        <v>0.10097756428242742</v>
      </c>
      <c r="CB55" s="32">
        <f t="shared" si="91"/>
        <v>2.0826498046350703E-2</v>
      </c>
      <c r="CC55" s="33">
        <f t="shared" si="2"/>
        <v>1.3632991107488642E-2</v>
      </c>
      <c r="CD55" s="194" t="s">
        <v>107</v>
      </c>
      <c r="CE55" s="34">
        <f t="shared" si="95"/>
        <v>-16.062079285158777</v>
      </c>
      <c r="CF55" s="34">
        <f t="shared" si="95"/>
        <v>-7.643063368828293</v>
      </c>
      <c r="CG55" s="34">
        <f t="shared" si="95"/>
        <v>6.2651584170522607</v>
      </c>
      <c r="CH55" s="34">
        <f t="shared" si="95"/>
        <v>13.37921289973777</v>
      </c>
      <c r="CI55" s="34">
        <f>(BY55-BX55)*100</f>
        <v>-1.8592959185581681</v>
      </c>
      <c r="CJ55" s="34">
        <f>(BZ55-BY55)*100</f>
        <v>-39.23583148526216</v>
      </c>
      <c r="CK55" s="34">
        <f>(CA55-BZ55)*100</f>
        <v>7.9113037959156109</v>
      </c>
      <c r="CL55" s="34">
        <f>(CB55-CA55)*100</f>
        <v>-8.0151066236076716</v>
      </c>
      <c r="CM55" s="561">
        <f t="shared" si="4"/>
        <v>-0.71935069388620621</v>
      </c>
      <c r="CN55" s="262">
        <f t="shared" si="96"/>
        <v>8.8757396449704144E-3</v>
      </c>
      <c r="CO55" s="32">
        <f t="shared" si="96"/>
        <v>1.1363636363636364E-2</v>
      </c>
      <c r="CP55" s="32">
        <f t="shared" si="96"/>
        <v>1.2048192771084338E-2</v>
      </c>
      <c r="CQ55" s="32">
        <f>AA55/Q55</f>
        <v>1.735357917570499E-2</v>
      </c>
      <c r="CR55" s="32">
        <f>AB55/R55</f>
        <v>0</v>
      </c>
      <c r="CS55" s="32">
        <f>AC55/S55</f>
        <v>0</v>
      </c>
      <c r="CT55" s="32">
        <f>AD55/T55</f>
        <v>5.3435114503816793E-2</v>
      </c>
      <c r="CU55" s="33">
        <f t="shared" si="13"/>
        <v>5.737704918032787E-2</v>
      </c>
      <c r="CV55" s="262">
        <f>AF55/S55</f>
        <v>0.33424657534246577</v>
      </c>
      <c r="CW55" s="32">
        <f>AG55/T55</f>
        <v>0</v>
      </c>
      <c r="CX55" s="33">
        <f t="shared" si="15"/>
        <v>0</v>
      </c>
      <c r="CY55" s="262">
        <f>AI55/S55</f>
        <v>0</v>
      </c>
      <c r="CZ55" s="32">
        <f>AJ55/T55</f>
        <v>0.48854961832061067</v>
      </c>
      <c r="DA55" s="33">
        <f t="shared" si="17"/>
        <v>0.25409836065573771</v>
      </c>
      <c r="DB55" s="262">
        <f>(AC55+AF55+AI55)/S55</f>
        <v>0.33424657534246577</v>
      </c>
      <c r="DC55" s="32">
        <f>(AD55+AG55+AJ55)/T55</f>
        <v>0.5419847328244275</v>
      </c>
      <c r="DD55" s="33">
        <f t="shared" si="19"/>
        <v>0.31147540983606559</v>
      </c>
      <c r="DE55" s="704">
        <f t="shared" si="20"/>
        <v>0</v>
      </c>
      <c r="DF55" s="268">
        <f t="shared" si="6"/>
        <v>-6.8702290076335881E-2</v>
      </c>
      <c r="DG55" s="31"/>
      <c r="DH55" s="33" t="s">
        <v>192</v>
      </c>
      <c r="DI55" s="31"/>
      <c r="DJ55" s="172" t="s">
        <v>192</v>
      </c>
      <c r="DK55" s="188"/>
      <c r="DL55" s="95" t="s">
        <v>192</v>
      </c>
      <c r="DM55" s="188"/>
      <c r="DN55" s="172" t="s">
        <v>192</v>
      </c>
      <c r="DO55" s="188"/>
      <c r="DP55" s="95" t="s">
        <v>192</v>
      </c>
      <c r="DQ55" s="188" t="s">
        <v>192</v>
      </c>
      <c r="DR55" s="172"/>
      <c r="DS55" s="188"/>
      <c r="DT55" s="294"/>
      <c r="DU55" s="95"/>
      <c r="DV55" s="172"/>
    </row>
    <row r="56" spans="1:126" x14ac:dyDescent="0.25">
      <c r="A56" s="9">
        <v>106</v>
      </c>
      <c r="B56" s="14" t="s">
        <v>53</v>
      </c>
      <c r="C56" s="3">
        <v>18</v>
      </c>
      <c r="D56" s="3">
        <v>18</v>
      </c>
      <c r="E56" s="3">
        <v>18</v>
      </c>
      <c r="F56" s="3"/>
      <c r="G56" s="3">
        <v>0</v>
      </c>
      <c r="H56" s="3">
        <v>0</v>
      </c>
      <c r="I56" s="3">
        <v>0</v>
      </c>
      <c r="J56" s="4">
        <v>0</v>
      </c>
      <c r="K56" s="194">
        <v>18</v>
      </c>
      <c r="L56" s="3">
        <v>19</v>
      </c>
      <c r="M56" s="4">
        <v>18</v>
      </c>
      <c r="N56" s="194">
        <v>256</v>
      </c>
      <c r="O56" s="3">
        <v>297</v>
      </c>
      <c r="P56" s="3">
        <v>320</v>
      </c>
      <c r="Q56" s="3"/>
      <c r="R56" s="3">
        <v>345</v>
      </c>
      <c r="S56" s="3">
        <v>878</v>
      </c>
      <c r="T56" s="3">
        <v>209</v>
      </c>
      <c r="U56" s="4">
        <v>279</v>
      </c>
      <c r="V56" s="194">
        <v>9</v>
      </c>
      <c r="W56" s="3">
        <v>13</v>
      </c>
      <c r="X56" s="3">
        <v>11</v>
      </c>
      <c r="Y56" s="3">
        <v>0</v>
      </c>
      <c r="Z56" s="3">
        <v>15</v>
      </c>
      <c r="AA56" s="3"/>
      <c r="AB56" s="3">
        <v>1</v>
      </c>
      <c r="AC56" s="3">
        <v>0</v>
      </c>
      <c r="AD56" s="3">
        <v>0</v>
      </c>
      <c r="AE56" s="4">
        <v>0</v>
      </c>
      <c r="AF56" s="194">
        <v>192</v>
      </c>
      <c r="AG56" s="3">
        <v>0</v>
      </c>
      <c r="AH56" s="4">
        <v>112</v>
      </c>
      <c r="AI56" s="194">
        <v>13</v>
      </c>
      <c r="AJ56" s="3">
        <v>17</v>
      </c>
      <c r="AK56" s="4">
        <v>8</v>
      </c>
      <c r="AL56" s="247">
        <v>23.804645391887355</v>
      </c>
      <c r="AM56" s="30">
        <v>23.804645391887355</v>
      </c>
      <c r="AN56" s="30">
        <v>31.915014712494521</v>
      </c>
      <c r="AO56" s="30">
        <v>40.722591220311784</v>
      </c>
      <c r="AP56" s="30">
        <v>40.722591220311784</v>
      </c>
      <c r="AQ56" s="30"/>
      <c r="AR56" s="30">
        <v>40.722591220311784</v>
      </c>
      <c r="AS56" s="30">
        <v>40.722591220311784</v>
      </c>
      <c r="AT56" s="3">
        <v>40.72</v>
      </c>
      <c r="AU56" s="4">
        <v>40.72</v>
      </c>
      <c r="AV56" s="251">
        <v>77984.758197164498</v>
      </c>
      <c r="AW56" s="16">
        <v>79117.364158428245</v>
      </c>
      <c r="AX56" s="16">
        <v>95180.16402866233</v>
      </c>
      <c r="AY56" s="16">
        <v>135824.4972993893</v>
      </c>
      <c r="AZ56" s="16">
        <v>155233.89166823184</v>
      </c>
      <c r="BA56" s="16"/>
      <c r="BB56" s="16">
        <v>163250.35144933723</v>
      </c>
      <c r="BC56" s="16">
        <v>158909.16955509645</v>
      </c>
      <c r="BD56" s="16">
        <v>152872</v>
      </c>
      <c r="BE56" s="16">
        <v>139036.29</v>
      </c>
      <c r="BF56" s="16">
        <v>34821.941821617409</v>
      </c>
      <c r="BG56" s="16">
        <v>26048.514237255338</v>
      </c>
      <c r="BH56" s="16">
        <v>29671.145867126539</v>
      </c>
      <c r="BI56" s="16">
        <v>49463.292753029295</v>
      </c>
      <c r="BJ56" s="16">
        <v>60052.304767758862</v>
      </c>
      <c r="BK56" s="16"/>
      <c r="BL56" s="16">
        <v>21690.257881286958</v>
      </c>
      <c r="BM56" s="16">
        <v>65153.300208877583</v>
      </c>
      <c r="BN56" s="16">
        <v>13425</v>
      </c>
      <c r="BO56" s="578">
        <v>27807</v>
      </c>
      <c r="BP56" s="251">
        <v>186094.55836904742</v>
      </c>
      <c r="BQ56" s="16">
        <v>185339</v>
      </c>
      <c r="BR56" s="578">
        <v>192218.62</v>
      </c>
      <c r="BS56" s="698">
        <f t="shared" si="0"/>
        <v>3.7119116861534782E-2</v>
      </c>
      <c r="BT56" s="262">
        <f t="shared" si="94"/>
        <v>0.44652240548824995</v>
      </c>
      <c r="BU56" s="32">
        <f t="shared" si="94"/>
        <v>0.32923890367599451</v>
      </c>
      <c r="BV56" s="32">
        <f t="shared" si="94"/>
        <v>0.3117366540594681</v>
      </c>
      <c r="BW56" s="32">
        <f t="shared" si="94"/>
        <v>0.36417063001529471</v>
      </c>
      <c r="BX56" s="32">
        <f t="shared" si="94"/>
        <v>0.38685047525641847</v>
      </c>
      <c r="BY56" s="32"/>
      <c r="BZ56" s="32">
        <f>BL56/BB56</f>
        <v>0.13286499960778503</v>
      </c>
      <c r="CA56" s="32">
        <f>BM56/BC56</f>
        <v>0.41000340251786321</v>
      </c>
      <c r="CB56" s="32">
        <f t="shared" si="91"/>
        <v>8.7818567167303366E-2</v>
      </c>
      <c r="CC56" s="33">
        <f t="shared" si="2"/>
        <v>0.19999814436935853</v>
      </c>
      <c r="CD56" s="194" t="s">
        <v>107</v>
      </c>
      <c r="CE56" s="34">
        <f t="shared" si="95"/>
        <v>-11.728350181225544</v>
      </c>
      <c r="CF56" s="34">
        <f t="shared" si="95"/>
        <v>-1.7502249616526411</v>
      </c>
      <c r="CG56" s="34">
        <f t="shared" si="95"/>
        <v>5.2433975955826604</v>
      </c>
      <c r="CH56" s="34">
        <f t="shared" si="95"/>
        <v>2.2679845241123764</v>
      </c>
      <c r="CI56" s="34"/>
      <c r="CJ56" s="34"/>
      <c r="CK56" s="34">
        <f>(CA56-BZ56)*100</f>
        <v>27.71384029100782</v>
      </c>
      <c r="CL56" s="34">
        <f>(CB56-CA56)*100</f>
        <v>-32.218483535055988</v>
      </c>
      <c r="CM56" s="561">
        <f t="shared" si="4"/>
        <v>11.217957720205517</v>
      </c>
      <c r="CN56" s="262">
        <f t="shared" si="96"/>
        <v>4.296875E-2</v>
      </c>
      <c r="CO56" s="32">
        <f t="shared" si="96"/>
        <v>0</v>
      </c>
      <c r="CP56" s="32">
        <f t="shared" si="96"/>
        <v>4.6875E-2</v>
      </c>
      <c r="CQ56" s="32"/>
      <c r="CR56" s="32">
        <f>AB56/R56</f>
        <v>2.8985507246376812E-3</v>
      </c>
      <c r="CS56" s="32">
        <f>AC56/S56</f>
        <v>0</v>
      </c>
      <c r="CT56" s="32">
        <f>AD56/T56</f>
        <v>0</v>
      </c>
      <c r="CU56" s="33">
        <f t="shared" si="13"/>
        <v>0</v>
      </c>
      <c r="CV56" s="262">
        <f>AF56/S56</f>
        <v>0.21867881548974943</v>
      </c>
      <c r="CW56" s="32">
        <f>AG56/T56</f>
        <v>0</v>
      </c>
      <c r="CX56" s="33">
        <f t="shared" si="15"/>
        <v>0.40143369175627241</v>
      </c>
      <c r="CY56" s="262">
        <f>AI56/S56</f>
        <v>1.4806378132118452E-2</v>
      </c>
      <c r="CZ56" s="32">
        <f>AJ56/T56</f>
        <v>8.1339712918660281E-2</v>
      </c>
      <c r="DA56" s="33">
        <f t="shared" si="17"/>
        <v>2.8673835125448029E-2</v>
      </c>
      <c r="DB56" s="262">
        <f>(AC56+AF56+AI56)/S56</f>
        <v>0.23348519362186787</v>
      </c>
      <c r="DC56" s="32">
        <f>(AD56+AG56+AJ56)/T56</f>
        <v>8.1339712918660281E-2</v>
      </c>
      <c r="DD56" s="33">
        <f t="shared" si="19"/>
        <v>0.43010752688172044</v>
      </c>
      <c r="DE56" s="704">
        <f t="shared" si="20"/>
        <v>0</v>
      </c>
      <c r="DF56" s="268">
        <f t="shared" si="6"/>
        <v>0.3349282296650718</v>
      </c>
      <c r="DG56" s="31"/>
      <c r="DH56" s="33"/>
      <c r="DI56" s="31"/>
      <c r="DJ56" s="172" t="s">
        <v>192</v>
      </c>
      <c r="DK56" s="188"/>
      <c r="DL56" s="95" t="s">
        <v>192</v>
      </c>
      <c r="DM56" s="188"/>
      <c r="DN56" s="172" t="s">
        <v>192</v>
      </c>
      <c r="DO56" s="188"/>
      <c r="DP56" s="95" t="s">
        <v>192</v>
      </c>
      <c r="DQ56" s="188" t="s">
        <v>192</v>
      </c>
      <c r="DR56" s="172"/>
      <c r="DS56" s="188"/>
      <c r="DT56" s="294" t="s">
        <v>192</v>
      </c>
      <c r="DU56" s="95"/>
      <c r="DV56" s="172" t="s">
        <v>192</v>
      </c>
    </row>
    <row r="57" spans="1:126" ht="15.75" thickBot="1" x14ac:dyDescent="0.3">
      <c r="A57" s="9">
        <v>108</v>
      </c>
      <c r="B57" s="14" t="s">
        <v>54</v>
      </c>
      <c r="C57" s="489">
        <v>0</v>
      </c>
      <c r="D57" s="489">
        <v>0</v>
      </c>
      <c r="E57" s="489">
        <v>0</v>
      </c>
      <c r="F57" s="489">
        <v>0</v>
      </c>
      <c r="G57" s="489">
        <v>0</v>
      </c>
      <c r="H57" s="489"/>
      <c r="I57" s="489">
        <v>0</v>
      </c>
      <c r="J57" s="689">
        <v>0</v>
      </c>
      <c r="K57" s="501"/>
      <c r="L57" s="489">
        <v>38</v>
      </c>
      <c r="M57" s="689">
        <v>32</v>
      </c>
      <c r="N57" s="690">
        <v>98</v>
      </c>
      <c r="O57" s="489">
        <v>185</v>
      </c>
      <c r="P57" s="489">
        <v>389</v>
      </c>
      <c r="Q57" s="489">
        <v>407</v>
      </c>
      <c r="R57" s="489">
        <v>399</v>
      </c>
      <c r="S57" s="489"/>
      <c r="T57" s="489">
        <v>377</v>
      </c>
      <c r="U57" s="691">
        <v>306</v>
      </c>
      <c r="V57" s="501">
        <v>0</v>
      </c>
      <c r="W57" s="489">
        <v>0</v>
      </c>
      <c r="X57" s="489">
        <v>4</v>
      </c>
      <c r="Y57" s="489">
        <v>0</v>
      </c>
      <c r="Z57" s="489">
        <v>1</v>
      </c>
      <c r="AA57" s="489">
        <v>0</v>
      </c>
      <c r="AB57" s="489">
        <v>0</v>
      </c>
      <c r="AC57" s="489"/>
      <c r="AD57" s="489">
        <v>0</v>
      </c>
      <c r="AE57" s="689">
        <v>8</v>
      </c>
      <c r="AF57" s="501"/>
      <c r="AG57" s="489">
        <v>148</v>
      </c>
      <c r="AH57" s="689">
        <v>34</v>
      </c>
      <c r="AI57" s="690"/>
      <c r="AJ57" s="492">
        <v>38</v>
      </c>
      <c r="AK57" s="691">
        <v>23</v>
      </c>
      <c r="AL57" s="692">
        <v>25.426719256008791</v>
      </c>
      <c r="AM57" s="503">
        <v>33.05331216100079</v>
      </c>
      <c r="AN57" s="503">
        <v>46.14373281882289</v>
      </c>
      <c r="AO57" s="503">
        <v>46.14373281882289</v>
      </c>
      <c r="AP57" s="503">
        <v>46.14373281882289</v>
      </c>
      <c r="AQ57" s="503">
        <v>46.14373281882289</v>
      </c>
      <c r="AR57" s="503">
        <v>46.14373281882289</v>
      </c>
      <c r="AS57" s="504"/>
      <c r="AT57" s="504">
        <v>46.14</v>
      </c>
      <c r="AU57" s="695">
        <v>46.14</v>
      </c>
      <c r="AV57" s="693">
        <v>140808.81725203613</v>
      </c>
      <c r="AW57" s="505">
        <v>136951.41177341051</v>
      </c>
      <c r="AX57" s="505">
        <v>182639.8256128309</v>
      </c>
      <c r="AY57" s="505">
        <v>251249.28144973563</v>
      </c>
      <c r="AZ57" s="505">
        <v>243641.18587828186</v>
      </c>
      <c r="BA57" s="505">
        <v>249346.90183891953</v>
      </c>
      <c r="BB57" s="505">
        <v>279799.20433008351</v>
      </c>
      <c r="BC57" s="505"/>
      <c r="BD57" s="505">
        <v>260574</v>
      </c>
      <c r="BE57" s="505">
        <v>252434</v>
      </c>
      <c r="BF57" s="505">
        <v>5660.1840626974235</v>
      </c>
      <c r="BG57" s="505">
        <v>6886.6995634629284</v>
      </c>
      <c r="BH57" s="505">
        <v>15274.5288871435</v>
      </c>
      <c r="BI57" s="505">
        <v>39228.5758191473</v>
      </c>
      <c r="BJ57" s="505">
        <v>79419.012982282409</v>
      </c>
      <c r="BK57" s="505">
        <v>84316.537754480625</v>
      </c>
      <c r="BL57" s="505">
        <v>91271.535164853936</v>
      </c>
      <c r="BM57" s="505"/>
      <c r="BN57" s="505">
        <v>73080</v>
      </c>
      <c r="BO57" s="696">
        <v>64425</v>
      </c>
      <c r="BP57" s="693"/>
      <c r="BQ57" s="505">
        <v>224456</v>
      </c>
      <c r="BR57" s="696">
        <v>224362</v>
      </c>
      <c r="BS57" s="699">
        <f t="shared" si="0"/>
        <v>-4.1879031970631214E-4</v>
      </c>
      <c r="BT57" s="386">
        <f t="shared" si="94"/>
        <v>4.0197653621123472E-2</v>
      </c>
      <c r="BU57" s="388">
        <f t="shared" si="94"/>
        <v>5.0285714285714288E-2</v>
      </c>
      <c r="BV57" s="388">
        <f t="shared" si="94"/>
        <v>8.3631972577126831E-2</v>
      </c>
      <c r="BW57" s="388">
        <f t="shared" si="94"/>
        <v>0.15613408162918579</v>
      </c>
      <c r="BX57" s="388">
        <f t="shared" si="94"/>
        <v>0.32596710895159786</v>
      </c>
      <c r="BY57" s="388">
        <f>BK57/BA57</f>
        <v>0.33814953036372558</v>
      </c>
      <c r="BZ57" s="388">
        <f>BL57/BB57</f>
        <v>0.32620369805333499</v>
      </c>
      <c r="CA57" s="388"/>
      <c r="CB57" s="513">
        <f t="shared" si="91"/>
        <v>0.28045775864053973</v>
      </c>
      <c r="CC57" s="700">
        <f t="shared" si="2"/>
        <v>0.25521522457355189</v>
      </c>
      <c r="CD57" s="501" t="s">
        <v>107</v>
      </c>
      <c r="CE57" s="510">
        <f t="shared" si="95"/>
        <v>1.0088060664590817</v>
      </c>
      <c r="CF57" s="510">
        <f t="shared" si="95"/>
        <v>3.3346258291412543</v>
      </c>
      <c r="CG57" s="510">
        <f t="shared" si="95"/>
        <v>7.2502109052058961</v>
      </c>
      <c r="CH57" s="510">
        <f t="shared" si="95"/>
        <v>16.983302732241206</v>
      </c>
      <c r="CI57" s="510">
        <f>(BY57-BX57)*100</f>
        <v>1.218242141212772</v>
      </c>
      <c r="CJ57" s="510">
        <f>(BZ57-BY57)*100</f>
        <v>-1.1945832310390592</v>
      </c>
      <c r="CK57" s="510"/>
      <c r="CL57" s="510"/>
      <c r="CM57" s="701">
        <f t="shared" si="4"/>
        <v>-2.5242534066987843</v>
      </c>
      <c r="CN57" s="386">
        <f t="shared" si="96"/>
        <v>4.0816326530612242E-2</v>
      </c>
      <c r="CO57" s="388">
        <f t="shared" si="96"/>
        <v>0</v>
      </c>
      <c r="CP57" s="388">
        <f t="shared" si="96"/>
        <v>2.5706940874035988E-3</v>
      </c>
      <c r="CQ57" s="388">
        <f>AA57/Q57</f>
        <v>0</v>
      </c>
      <c r="CR57" s="388">
        <f>AB57/R57</f>
        <v>0</v>
      </c>
      <c r="CS57" s="388"/>
      <c r="CT57" s="388">
        <f>AD57/T57</f>
        <v>0</v>
      </c>
      <c r="CU57" s="558">
        <f t="shared" si="13"/>
        <v>2.6143790849673203E-2</v>
      </c>
      <c r="CV57" s="386"/>
      <c r="CW57" s="388">
        <f>AG57/T57</f>
        <v>0.39257294429708223</v>
      </c>
      <c r="CX57" s="700">
        <f t="shared" si="15"/>
        <v>0.1111111111111111</v>
      </c>
      <c r="CY57" s="386"/>
      <c r="CZ57" s="388">
        <f>AJ57/T57</f>
        <v>0.10079575596816977</v>
      </c>
      <c r="DA57" s="700">
        <f t="shared" si="17"/>
        <v>7.5163398692810454E-2</v>
      </c>
      <c r="DB57" s="702"/>
      <c r="DC57" s="513">
        <f>(AD57+AG57+AJ57)/T57</f>
        <v>0.49336870026525198</v>
      </c>
      <c r="DD57" s="700">
        <f t="shared" si="19"/>
        <v>0.21241830065359477</v>
      </c>
      <c r="DE57" s="705">
        <f t="shared" si="20"/>
        <v>0</v>
      </c>
      <c r="DF57" s="268">
        <f t="shared" si="6"/>
        <v>-0.1883289124668435</v>
      </c>
      <c r="DG57" s="31"/>
      <c r="DH57" s="33" t="s">
        <v>192</v>
      </c>
      <c r="DI57" s="31"/>
      <c r="DJ57" s="172" t="s">
        <v>192</v>
      </c>
      <c r="DK57" s="188"/>
      <c r="DL57" s="708"/>
      <c r="DM57" s="188"/>
      <c r="DN57" s="172"/>
      <c r="DO57" s="188"/>
      <c r="DP57" s="708" t="s">
        <v>192</v>
      </c>
      <c r="DQ57" s="188"/>
      <c r="DR57" s="172" t="s">
        <v>192</v>
      </c>
      <c r="DS57" s="515"/>
      <c r="DT57" s="294" t="s">
        <v>192</v>
      </c>
      <c r="DU57" s="708"/>
      <c r="DV57" s="172" t="s">
        <v>192</v>
      </c>
    </row>
    <row r="58" spans="1:126" ht="15.75" thickBot="1" x14ac:dyDescent="0.3">
      <c r="A58" s="120"/>
      <c r="B58" s="372" t="s">
        <v>160</v>
      </c>
      <c r="C58" s="120">
        <f t="shared" ref="C58:AK58" si="97">SUM(C4:C57)</f>
        <v>1162</v>
      </c>
      <c r="D58" s="491">
        <f t="shared" si="97"/>
        <v>1255</v>
      </c>
      <c r="E58" s="491">
        <f t="shared" si="97"/>
        <v>1297</v>
      </c>
      <c r="F58" s="491">
        <f t="shared" si="97"/>
        <v>833</v>
      </c>
      <c r="G58" s="491">
        <f t="shared" si="97"/>
        <v>1132</v>
      </c>
      <c r="H58" s="491">
        <f t="shared" si="97"/>
        <v>1157</v>
      </c>
      <c r="I58" s="491">
        <f t="shared" si="97"/>
        <v>991</v>
      </c>
      <c r="J58" s="120">
        <f>SUM(J4:J57)</f>
        <v>2565</v>
      </c>
      <c r="K58" s="688">
        <f t="shared" si="97"/>
        <v>2820</v>
      </c>
      <c r="L58" s="491">
        <f t="shared" si="97"/>
        <v>2885</v>
      </c>
      <c r="M58" s="120">
        <f t="shared" si="97"/>
        <v>2658</v>
      </c>
      <c r="N58" s="370">
        <f t="shared" si="97"/>
        <v>13985</v>
      </c>
      <c r="O58" s="223">
        <f t="shared" si="97"/>
        <v>18758</v>
      </c>
      <c r="P58" s="223">
        <f t="shared" si="97"/>
        <v>21551</v>
      </c>
      <c r="Q58" s="223">
        <f t="shared" si="97"/>
        <v>22510</v>
      </c>
      <c r="R58" s="223">
        <f t="shared" si="97"/>
        <v>23475</v>
      </c>
      <c r="S58" s="223">
        <f t="shared" si="97"/>
        <v>23356</v>
      </c>
      <c r="T58" s="223">
        <f t="shared" si="97"/>
        <v>20925</v>
      </c>
      <c r="U58" s="223">
        <f t="shared" si="97"/>
        <v>16654</v>
      </c>
      <c r="V58" s="223">
        <f t="shared" si="97"/>
        <v>962</v>
      </c>
      <c r="W58" s="223">
        <f t="shared" si="97"/>
        <v>713</v>
      </c>
      <c r="X58" s="223">
        <f t="shared" si="97"/>
        <v>912</v>
      </c>
      <c r="Y58" s="223">
        <f t="shared" si="97"/>
        <v>1646</v>
      </c>
      <c r="Z58" s="225">
        <f t="shared" si="97"/>
        <v>1666</v>
      </c>
      <c r="AA58" s="500">
        <f t="shared" si="97"/>
        <v>2435</v>
      </c>
      <c r="AB58" s="500">
        <f t="shared" si="97"/>
        <v>1791</v>
      </c>
      <c r="AC58" s="500">
        <f t="shared" si="97"/>
        <v>1974</v>
      </c>
      <c r="AD58" s="500">
        <f t="shared" si="97"/>
        <v>2074</v>
      </c>
      <c r="AE58" s="223">
        <f t="shared" si="97"/>
        <v>1374</v>
      </c>
      <c r="AF58" s="502">
        <f t="shared" si="97"/>
        <v>3040</v>
      </c>
      <c r="AG58" s="500">
        <f t="shared" si="97"/>
        <v>1780</v>
      </c>
      <c r="AH58" s="223">
        <f t="shared" si="97"/>
        <v>2582</v>
      </c>
      <c r="AI58" s="502">
        <f t="shared" si="97"/>
        <v>3623</v>
      </c>
      <c r="AJ58" s="500">
        <f t="shared" si="97"/>
        <v>3219</v>
      </c>
      <c r="AK58" s="223">
        <f t="shared" si="97"/>
        <v>4127</v>
      </c>
      <c r="AL58" s="716"/>
      <c r="AM58" s="717"/>
      <c r="AN58" s="717"/>
      <c r="AO58" s="717"/>
      <c r="AP58" s="717"/>
      <c r="AQ58" s="719"/>
      <c r="AR58" s="719"/>
      <c r="AS58" s="719"/>
      <c r="AT58" s="719"/>
      <c r="AU58" s="718"/>
      <c r="AV58" s="694">
        <f t="shared" ref="AV58:BP58" si="98">SUM(AV4:AV57)</f>
        <v>19107620.047694672</v>
      </c>
      <c r="AW58" s="224">
        <f t="shared" si="98"/>
        <v>23688360.823216718</v>
      </c>
      <c r="AX58" s="223">
        <f t="shared" si="98"/>
        <v>30961396.790570349</v>
      </c>
      <c r="AY58" s="223">
        <f t="shared" si="98"/>
        <v>40428005.973215871</v>
      </c>
      <c r="AZ58" s="223">
        <f t="shared" si="98"/>
        <v>43420600.579962537</v>
      </c>
      <c r="BA58" s="225">
        <f t="shared" si="98"/>
        <v>37941514.937308267</v>
      </c>
      <c r="BB58" s="500">
        <f t="shared" si="98"/>
        <v>39801496.548112988</v>
      </c>
      <c r="BC58" s="502">
        <f t="shared" si="98"/>
        <v>46751360.760433935</v>
      </c>
      <c r="BD58" s="223">
        <f t="shared" si="98"/>
        <v>37301019.329999998</v>
      </c>
      <c r="BE58" s="223">
        <f t="shared" si="98"/>
        <v>36701772.729999997</v>
      </c>
      <c r="BF58" s="223">
        <f t="shared" si="98"/>
        <v>1992327.8894257862</v>
      </c>
      <c r="BG58" s="223">
        <f t="shared" si="98"/>
        <v>1940299.8560053727</v>
      </c>
      <c r="BH58" s="223">
        <f t="shared" si="98"/>
        <v>2769231.8057381576</v>
      </c>
      <c r="BI58" s="495">
        <f t="shared" si="98"/>
        <v>5647320.64700827</v>
      </c>
      <c r="BJ58" s="493">
        <f t="shared" si="98"/>
        <v>6445690.6050620098</v>
      </c>
      <c r="BK58" s="493">
        <f t="shared" si="98"/>
        <v>5191325.9130568402</v>
      </c>
      <c r="BL58" s="494">
        <f t="shared" si="98"/>
        <v>3946796.0341716879</v>
      </c>
      <c r="BM58" s="223">
        <f t="shared" si="98"/>
        <v>3289323.6611288507</v>
      </c>
      <c r="BN58" s="223">
        <f t="shared" si="98"/>
        <v>2233688.9099999997</v>
      </c>
      <c r="BO58" s="223">
        <f t="shared" si="98"/>
        <v>2442955.62</v>
      </c>
      <c r="BP58" s="225">
        <f t="shared" si="98"/>
        <v>13387932.612210521</v>
      </c>
      <c r="BQ58" s="223">
        <f>SUM(BQ4:BQ57)</f>
        <v>11497747.07</v>
      </c>
      <c r="BR58" s="223">
        <f>SUM(BR4:BR57)</f>
        <v>10842227.529999999</v>
      </c>
      <c r="BS58" s="709">
        <f>(BQ58-BP58)/BP58</f>
        <v>-0.14118576758345566</v>
      </c>
      <c r="BT58" s="292"/>
      <c r="BU58" s="292"/>
      <c r="BV58" s="292"/>
      <c r="BW58" s="292"/>
      <c r="BX58" s="292"/>
      <c r="BY58" s="292"/>
      <c r="BZ58" s="292"/>
      <c r="CA58" s="292"/>
      <c r="CB58" s="509"/>
      <c r="CC58" s="507"/>
      <c r="CD58" s="710"/>
      <c r="CE58" s="710"/>
      <c r="CF58" s="710"/>
      <c r="CG58" s="710"/>
      <c r="CH58" s="710"/>
      <c r="CI58" s="710"/>
      <c r="CJ58" s="710"/>
      <c r="CK58" s="710"/>
      <c r="CL58" s="710"/>
      <c r="CM58" s="722"/>
      <c r="CN58" s="292"/>
      <c r="CO58" s="712"/>
      <c r="CP58" s="292"/>
      <c r="CQ58" s="292"/>
      <c r="CR58" s="292"/>
      <c r="CS58" s="292"/>
      <c r="CT58" s="292"/>
      <c r="CU58" s="290"/>
      <c r="CV58" s="292"/>
      <c r="CW58" s="292"/>
      <c r="CX58" s="290"/>
      <c r="CY58" s="292"/>
      <c r="CZ58" s="292"/>
      <c r="DA58" s="290"/>
      <c r="DB58" s="292"/>
      <c r="DC58" s="292"/>
      <c r="DD58" s="290"/>
      <c r="DE58" s="62"/>
      <c r="DF58" s="290"/>
      <c r="DG58" s="200">
        <f t="shared" ref="DG58:DR58" si="99">COUNTA(DG4:DG57)</f>
        <v>18</v>
      </c>
      <c r="DH58" s="200">
        <f t="shared" si="99"/>
        <v>14</v>
      </c>
      <c r="DI58" s="200">
        <f t="shared" si="99"/>
        <v>23</v>
      </c>
      <c r="DJ58" s="200">
        <f t="shared" si="99"/>
        <v>18</v>
      </c>
      <c r="DK58" s="200">
        <f t="shared" si="99"/>
        <v>21</v>
      </c>
      <c r="DL58" s="707">
        <f t="shared" si="99"/>
        <v>23</v>
      </c>
      <c r="DM58" s="514">
        <f t="shared" si="99"/>
        <v>22</v>
      </c>
      <c r="DN58" s="200">
        <f t="shared" si="99"/>
        <v>22</v>
      </c>
      <c r="DO58" s="514">
        <f t="shared" si="99"/>
        <v>16</v>
      </c>
      <c r="DP58" s="200">
        <f t="shared" si="99"/>
        <v>33</v>
      </c>
      <c r="DQ58" s="514">
        <f t="shared" si="99"/>
        <v>26</v>
      </c>
      <c r="DR58" s="200">
        <f t="shared" si="99"/>
        <v>23</v>
      </c>
      <c r="DS58" s="516">
        <f t="shared" ref="DS58:DV58" si="100">COUNTA(DS4:DS57)</f>
        <v>22</v>
      </c>
      <c r="DT58" s="200">
        <f t="shared" si="100"/>
        <v>18</v>
      </c>
      <c r="DU58" s="516">
        <f t="shared" si="100"/>
        <v>21</v>
      </c>
      <c r="DV58" s="200">
        <f t="shared" si="100"/>
        <v>19</v>
      </c>
    </row>
    <row r="59" spans="1:126" ht="15.75" thickBot="1" x14ac:dyDescent="0.3">
      <c r="A59" s="121"/>
      <c r="B59" s="373" t="s">
        <v>163</v>
      </c>
      <c r="C59" s="715"/>
      <c r="D59" s="721"/>
      <c r="E59" s="721"/>
      <c r="F59" s="721"/>
      <c r="G59" s="721"/>
      <c r="H59" s="721"/>
      <c r="I59" s="721"/>
      <c r="J59" s="720"/>
      <c r="K59" s="721"/>
      <c r="L59" s="721"/>
      <c r="M59" s="720"/>
      <c r="N59" s="289">
        <f t="shared" ref="N59:AX59" si="101">AVERAGE(N4:N57)</f>
        <v>358.58974358974359</v>
      </c>
      <c r="O59" s="496">
        <f t="shared" si="101"/>
        <v>457.51219512195121</v>
      </c>
      <c r="P59" s="496">
        <f t="shared" si="101"/>
        <v>501.18604651162792</v>
      </c>
      <c r="Q59" s="496">
        <f t="shared" si="101"/>
        <v>577.17948717948718</v>
      </c>
      <c r="R59" s="496">
        <f t="shared" si="101"/>
        <v>545.93023255813955</v>
      </c>
      <c r="S59" s="496">
        <f t="shared" si="101"/>
        <v>507.73913043478262</v>
      </c>
      <c r="T59" s="496">
        <f t="shared" si="101"/>
        <v>427.0408163265306</v>
      </c>
      <c r="U59" s="496">
        <f t="shared" si="101"/>
        <v>378.5</v>
      </c>
      <c r="V59" s="496">
        <f t="shared" si="101"/>
        <v>23.463414634146343</v>
      </c>
      <c r="W59" s="496">
        <f t="shared" si="101"/>
        <v>17.390243902439025</v>
      </c>
      <c r="X59" s="496">
        <f t="shared" si="101"/>
        <v>22.243902439024389</v>
      </c>
      <c r="Y59" s="496">
        <f t="shared" si="101"/>
        <v>37.409090909090907</v>
      </c>
      <c r="Z59" s="497">
        <f t="shared" si="101"/>
        <v>38.744186046511629</v>
      </c>
      <c r="AA59" s="122">
        <f t="shared" si="101"/>
        <v>62.435897435897438</v>
      </c>
      <c r="AB59" s="122">
        <f t="shared" si="101"/>
        <v>41.651162790697676</v>
      </c>
      <c r="AC59" s="122">
        <f t="shared" si="101"/>
        <v>42.913043478260867</v>
      </c>
      <c r="AD59" s="122">
        <f t="shared" si="101"/>
        <v>42.326530612244895</v>
      </c>
      <c r="AE59" s="122">
        <f t="shared" si="101"/>
        <v>31.227272727272727</v>
      </c>
      <c r="AF59" s="122">
        <f t="shared" si="101"/>
        <v>66.086956521739125</v>
      </c>
      <c r="AG59" s="122">
        <f t="shared" si="101"/>
        <v>36.326530612244895</v>
      </c>
      <c r="AH59" s="122">
        <f t="shared" si="101"/>
        <v>58.68181818181818</v>
      </c>
      <c r="AI59" s="122">
        <f t="shared" si="101"/>
        <v>78.760869565217391</v>
      </c>
      <c r="AJ59" s="122">
        <f t="shared" si="101"/>
        <v>65.693877551020407</v>
      </c>
      <c r="AK59" s="122">
        <f t="shared" si="101"/>
        <v>93.795454545454547</v>
      </c>
      <c r="AL59" s="128">
        <f t="shared" si="101"/>
        <v>33.595158772306313</v>
      </c>
      <c r="AM59" s="128">
        <f t="shared" si="101"/>
        <v>38.40478431545074</v>
      </c>
      <c r="AN59" s="128">
        <f t="shared" si="101"/>
        <v>49.237031172475326</v>
      </c>
      <c r="AO59" s="128">
        <f t="shared" si="101"/>
        <v>52.532364841905959</v>
      </c>
      <c r="AP59" s="128">
        <f t="shared" si="101"/>
        <v>51.521164793817888</v>
      </c>
      <c r="AQ59" s="506">
        <f t="shared" si="101"/>
        <v>53.831915746475147</v>
      </c>
      <c r="AR59" s="506">
        <f t="shared" si="101"/>
        <v>54.115454862998618</v>
      </c>
      <c r="AS59" s="506">
        <f t="shared" si="101"/>
        <v>56.579018239484405</v>
      </c>
      <c r="AT59" s="506">
        <f t="shared" si="101"/>
        <v>55.314897959183668</v>
      </c>
      <c r="AU59" s="506">
        <f t="shared" si="101"/>
        <v>53.721363636363641</v>
      </c>
      <c r="AV59" s="497">
        <f t="shared" si="101"/>
        <v>489938.97558191465</v>
      </c>
      <c r="AW59" s="496">
        <f t="shared" si="101"/>
        <v>592209.02058041794</v>
      </c>
      <c r="AX59" s="496">
        <f t="shared" si="101"/>
        <v>774034.91976425867</v>
      </c>
      <c r="AY59" s="496">
        <f t="shared" ref="AY59:BR59" si="102">AVERAGE(AY4:AY57)</f>
        <v>986048.92617599689</v>
      </c>
      <c r="AZ59" s="496">
        <f t="shared" si="102"/>
        <v>986831.83136278496</v>
      </c>
      <c r="BA59" s="497">
        <f t="shared" si="102"/>
        <v>972859.35736687866</v>
      </c>
      <c r="BB59" s="122">
        <f t="shared" si="102"/>
        <v>925616.19879332534</v>
      </c>
      <c r="BC59" s="122">
        <f t="shared" si="102"/>
        <v>1016333.9295746507</v>
      </c>
      <c r="BD59" s="122">
        <f t="shared" si="102"/>
        <v>761245.29244897957</v>
      </c>
      <c r="BE59" s="122">
        <f t="shared" si="102"/>
        <v>834131.19840909087</v>
      </c>
      <c r="BF59" s="122">
        <f t="shared" si="102"/>
        <v>55342.441372938505</v>
      </c>
      <c r="BG59" s="122">
        <f t="shared" si="102"/>
        <v>52440.536648793859</v>
      </c>
      <c r="BH59" s="122">
        <f t="shared" si="102"/>
        <v>69230.795143453943</v>
      </c>
      <c r="BI59" s="499">
        <f t="shared" si="102"/>
        <v>137739.52797581148</v>
      </c>
      <c r="BJ59" s="498">
        <f t="shared" si="102"/>
        <v>146492.96829686387</v>
      </c>
      <c r="BK59" s="498">
        <f t="shared" si="102"/>
        <v>133110.9208476113</v>
      </c>
      <c r="BL59" s="490">
        <f t="shared" si="102"/>
        <v>91785.954283062514</v>
      </c>
      <c r="BM59" s="496">
        <f t="shared" si="102"/>
        <v>71507.036111496753</v>
      </c>
      <c r="BN59" s="496">
        <f t="shared" si="102"/>
        <v>45585.487959183665</v>
      </c>
      <c r="BO59" s="122">
        <f t="shared" si="102"/>
        <v>55521.718636363636</v>
      </c>
      <c r="BP59" s="496">
        <f t="shared" si="102"/>
        <v>291042.01330892439</v>
      </c>
      <c r="BQ59" s="496">
        <f t="shared" si="102"/>
        <v>234647.89938775511</v>
      </c>
      <c r="BR59" s="496">
        <f t="shared" si="102"/>
        <v>246414.26204545452</v>
      </c>
      <c r="BS59" s="497">
        <f>AVERAGE(BS4:BS57)</f>
        <v>0.37663117606777796</v>
      </c>
      <c r="BT59" s="507">
        <f t="shared" ref="BT59:CC59" si="103">BF58/AV58</f>
        <v>0.10426876211965289</v>
      </c>
      <c r="BU59" s="508">
        <f t="shared" si="103"/>
        <v>8.1909418320904037E-2</v>
      </c>
      <c r="BV59" s="62">
        <f t="shared" si="103"/>
        <v>8.9441436523999426E-2</v>
      </c>
      <c r="BW59" s="508">
        <f t="shared" si="103"/>
        <v>0.13968833018253982</v>
      </c>
      <c r="BX59" s="508">
        <f t="shared" si="103"/>
        <v>0.14844775334674956</v>
      </c>
      <c r="BY59" s="508">
        <f t="shared" si="103"/>
        <v>0.13682442363291503</v>
      </c>
      <c r="BZ59" s="508">
        <f t="shared" si="103"/>
        <v>9.9162000840865558E-2</v>
      </c>
      <c r="CA59" s="508">
        <f t="shared" si="103"/>
        <v>7.0357816491891989E-2</v>
      </c>
      <c r="CB59" s="509">
        <f t="shared" si="103"/>
        <v>5.9882784709948025E-2</v>
      </c>
      <c r="CC59" s="62">
        <f t="shared" si="103"/>
        <v>6.6562333050553993E-2</v>
      </c>
      <c r="CD59" s="720"/>
      <c r="CE59" s="512">
        <f t="shared" ref="CE59:CK59" si="104">(BU59-BT59)*100</f>
        <v>-2.2359343798748847</v>
      </c>
      <c r="CF59" s="512">
        <f t="shared" si="104"/>
        <v>0.75320182030953897</v>
      </c>
      <c r="CG59" s="512">
        <f t="shared" si="104"/>
        <v>5.024689365854039</v>
      </c>
      <c r="CH59" s="512">
        <f t="shared" si="104"/>
        <v>0.87594231642097453</v>
      </c>
      <c r="CI59" s="512">
        <f t="shared" si="104"/>
        <v>-1.1623329713834534</v>
      </c>
      <c r="CJ59" s="512">
        <f t="shared" si="104"/>
        <v>-3.7662422792049468</v>
      </c>
      <c r="CK59" s="511">
        <f t="shared" si="104"/>
        <v>-2.8804184348973569</v>
      </c>
      <c r="CL59" s="511">
        <f>(CB59-CA59)*100</f>
        <v>-1.0475031781943964</v>
      </c>
      <c r="CM59" s="511">
        <f>(CC59-CB59)*100</f>
        <v>0.66795483406059675</v>
      </c>
      <c r="CN59" s="290"/>
      <c r="CO59" s="62"/>
      <c r="CP59" s="62"/>
      <c r="CQ59" s="152">
        <f t="shared" ref="CQ59:DE59" si="105">AVERAGE(CQ4:CQ57)</f>
        <v>0.14968756457503857</v>
      </c>
      <c r="CR59" s="152">
        <f t="shared" si="105"/>
        <v>0.10268859222923468</v>
      </c>
      <c r="CS59" s="152">
        <f t="shared" si="105"/>
        <v>9.440034550376955E-2</v>
      </c>
      <c r="CT59" s="152">
        <f>AVERAGE(CT4:CT57)</f>
        <v>0.12086794871469438</v>
      </c>
      <c r="CU59" s="152">
        <f>AVERAGE(CU4:CU57)</f>
        <v>8.6932774710153787E-2</v>
      </c>
      <c r="CV59" s="291">
        <f t="shared" si="105"/>
        <v>0.15265725938849775</v>
      </c>
      <c r="CW59" s="152">
        <f t="shared" si="105"/>
        <v>0.14684221051866664</v>
      </c>
      <c r="CX59" s="152">
        <f t="shared" si="105"/>
        <v>0.29636208283971077</v>
      </c>
      <c r="CY59" s="291">
        <f t="shared" si="105"/>
        <v>0.16958864170183968</v>
      </c>
      <c r="CZ59" s="291">
        <f t="shared" si="105"/>
        <v>0.24374978482179335</v>
      </c>
      <c r="DA59" s="711">
        <f t="shared" si="105"/>
        <v>0.21760396177724245</v>
      </c>
      <c r="DB59" s="711">
        <f t="shared" si="105"/>
        <v>0.41664624659410693</v>
      </c>
      <c r="DC59" s="152">
        <f t="shared" si="105"/>
        <v>0.51145994405515427</v>
      </c>
      <c r="DD59" s="152">
        <f t="shared" si="105"/>
        <v>0.60089881932710709</v>
      </c>
      <c r="DE59" s="62">
        <f t="shared" si="105"/>
        <v>-4.6002026949330338E-2</v>
      </c>
      <c r="DF59" s="291">
        <f>AVERAGE(DF4:DF57)</f>
        <v>0.28566623000037084</v>
      </c>
      <c r="DG59" s="184"/>
      <c r="DH59" s="184"/>
    </row>
    <row r="60" spans="1:126" ht="18" x14ac:dyDescent="0.25">
      <c r="B60" s="70"/>
    </row>
    <row r="61" spans="1:126" x14ac:dyDescent="0.25">
      <c r="R61" s="153"/>
      <c r="S61" s="153"/>
      <c r="T61" s="371"/>
      <c r="U61" s="371"/>
      <c r="AR61" s="153"/>
      <c r="AS61" s="153"/>
      <c r="AT61" s="371"/>
      <c r="AU61" s="371"/>
      <c r="BL61" s="371"/>
      <c r="BM61" s="371"/>
      <c r="BN61" s="371"/>
      <c r="BO61" s="371"/>
      <c r="BP61" s="153"/>
      <c r="BQ61" s="371"/>
      <c r="BR61" s="371"/>
      <c r="BS61" s="371"/>
    </row>
  </sheetData>
  <mergeCells count="31">
    <mergeCell ref="A1:B2"/>
    <mergeCell ref="C1:J2"/>
    <mergeCell ref="K1:M2"/>
    <mergeCell ref="N1:U2"/>
    <mergeCell ref="V1:AE2"/>
    <mergeCell ref="AF1:AH2"/>
    <mergeCell ref="AI1:AK2"/>
    <mergeCell ref="AL1:AU2"/>
    <mergeCell ref="AV1:BE2"/>
    <mergeCell ref="BF1:BO2"/>
    <mergeCell ref="BP1:BR2"/>
    <mergeCell ref="BT1:CC2"/>
    <mergeCell ref="CD1:CM2"/>
    <mergeCell ref="CN1:CU2"/>
    <mergeCell ref="CV1:CX2"/>
    <mergeCell ref="BS1:BS2"/>
    <mergeCell ref="CY1:DA2"/>
    <mergeCell ref="DB1:DD2"/>
    <mergeCell ref="DS1:DV1"/>
    <mergeCell ref="DS2:DT2"/>
    <mergeCell ref="DU2:DV2"/>
    <mergeCell ref="DG1:DH2"/>
    <mergeCell ref="DE1:DE3"/>
    <mergeCell ref="DF1:DF3"/>
    <mergeCell ref="DO1:DR1"/>
    <mergeCell ref="DO2:DP2"/>
    <mergeCell ref="DQ2:DR2"/>
    <mergeCell ref="DI1:DJ2"/>
    <mergeCell ref="DK1:DN1"/>
    <mergeCell ref="DK2:DL2"/>
    <mergeCell ref="DM2:D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Kopā</vt:lpstr>
      <vt:lpstr>līdz 50</vt:lpstr>
      <vt:lpstr>no 50 līdz 500</vt:lpstr>
      <vt:lpstr>virs 500</vt:lpstr>
      <vt:lpstr>Kopā!Print_Area</vt:lpstr>
      <vt:lpstr>Kopā!Print_Titles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Dati par siltumapgādi novadu pašvaldībās</dc:title>
  <dc:creator>Dace Seile</dc:creator>
  <dc:description>Dace Seile, dace.seile@em.gov.lv
67013030</dc:description>
  <cp:lastModifiedBy>Patricija Ozoliņa</cp:lastModifiedBy>
  <cp:lastPrinted>2010-10-11T07:41:00Z</cp:lastPrinted>
  <dcterms:created xsi:type="dcterms:W3CDTF">2010-09-28T08:11:11Z</dcterms:created>
  <dcterms:modified xsi:type="dcterms:W3CDTF">2015-10-06T08:14:56Z</dcterms:modified>
</cp:coreProperties>
</file>