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tabRatio="413" activeTab="0"/>
  </bookViews>
  <sheets>
    <sheet name="PILSĒTAS" sheetId="1" r:id="rId1"/>
    <sheet name="Sheet1" sheetId="2" r:id="rId2"/>
  </sheets>
  <definedNames>
    <definedName name="_xlnm.Print_Area" localSheetId="0">'PILSĒTAS'!$A$1:$BA$14</definedName>
    <definedName name="_xlnm.Print_Titles" localSheetId="0">'PILSĒTAS'!$1:$2</definedName>
  </definedNames>
  <calcPr fullCalcOnLoad="1"/>
</workbook>
</file>

<file path=xl/sharedStrings.xml><?xml version="1.0" encoding="utf-8"?>
<sst xmlns="http://schemas.openxmlformats.org/spreadsheetml/2006/main" count="115" uniqueCount="39">
  <si>
    <t>Pašvaldības nosaukums</t>
  </si>
  <si>
    <t>N.p.k.</t>
  </si>
  <si>
    <t>2008. g.</t>
  </si>
  <si>
    <t xml:space="preserve">2009. g. </t>
  </si>
  <si>
    <t>2010. g.</t>
  </si>
  <si>
    <t>2006. g.</t>
  </si>
  <si>
    <t xml:space="preserve">2007. g. </t>
  </si>
  <si>
    <t>3.2. Parāds par siltumenerģiju (iedzīvotāju parādu kopējā summa), LVL</t>
  </si>
  <si>
    <t>2. Pašvaldības administratīvajā teritorijā piemēroto tarifu izmaiņas</t>
  </si>
  <si>
    <t>1.1. Dzīvojamo ēku skaits, kurās norēķini ar pakalpojuma sniedzēju tiek veikti ar pārvaldnieka starpniecību</t>
  </si>
  <si>
    <t>1.2. Lietotāju skaits, kuri norēķinus ar pakalpojuma sniedzēju veic uz individuālā līguma pamata</t>
  </si>
  <si>
    <t>1.3. Parādnieku skaits</t>
  </si>
  <si>
    <t>1.4. Tiesā celto prasību skaits par parādu piedziņu no iedzīvotājiem</t>
  </si>
  <si>
    <t>01.10.2005-01.10.2006</t>
  </si>
  <si>
    <t>01.10.2006-01.10.2007</t>
  </si>
  <si>
    <t>01.10.2007-01.10.2008</t>
  </si>
  <si>
    <t>01.10.2008-01.10.2009</t>
  </si>
  <si>
    <t>-</t>
  </si>
  <si>
    <t>2008. gadā</t>
  </si>
  <si>
    <t>2009. gadā</t>
  </si>
  <si>
    <t>2010. gadā</t>
  </si>
  <si>
    <t>Vidēji:</t>
  </si>
  <si>
    <t>Tiesā celto prasību skaits attiecībā pret parādnieku skaitu , %</t>
  </si>
  <si>
    <t>Pašvaldības administratīvajā teritorijā piemēroto tarifu izmaiņas</t>
  </si>
  <si>
    <t>Tarifu izmaiņas 2010. gadā attiecībā pret 2008. gada tarifiem, %</t>
  </si>
  <si>
    <t>Parādnieku skaita izmaiņas 2010. gadā attiecībā pret 2008. gada parādnieku skaitu, %</t>
  </si>
  <si>
    <t>3.3. Iedzīvotāju parādu īpatsvars pret izsniegtajos rēķinos norādīto maksas apmēru (3.2.punkts/3.1.punkts), %</t>
  </si>
  <si>
    <t>3.1. Iedzīvotājiem izsniegtie rēķini par siltumenerģiju (kopējā summa), LVL</t>
  </si>
  <si>
    <t>Parādu % izmaiņas pret bāzes (2006) gadu, procentpunkti</t>
  </si>
  <si>
    <t>Parādu % izmaiņas pret iepriekšējo gadu, procentpunkti</t>
  </si>
  <si>
    <t>Jēkabpils (SIA Jēkabpils siltums)</t>
  </si>
  <si>
    <t>Valmiera (SIA Valmieras siltums)</t>
  </si>
  <si>
    <t>Jūrmala (SIA Jūrmalas siltums)</t>
  </si>
  <si>
    <t>Rēzekne (SIA Rēzeknes enerģija)</t>
  </si>
  <si>
    <t>Rīga (RĪGAS SILTUMS)</t>
  </si>
  <si>
    <t>Ventspils (SIA "Ventspils siltums")</t>
  </si>
  <si>
    <t>Liepāja ("Liepājas enerģija")</t>
  </si>
  <si>
    <t>Jelgava (SIA "Fortum Jelgava")</t>
  </si>
  <si>
    <t>01.10.2009-01.10.2010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</si>
</sst>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,&quot;Ls&quot;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Verdana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20" fillId="0" borderId="11" xfId="47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1" fontId="19" fillId="0" borderId="18" xfId="0" applyNumberFormat="1" applyFont="1" applyFill="1" applyBorder="1" applyAlignment="1">
      <alignment horizontal="center" vertical="center"/>
    </xf>
    <xf numFmtId="165" fontId="19" fillId="0" borderId="18" xfId="57" applyNumberFormat="1" applyFont="1" applyFill="1" applyBorder="1" applyAlignment="1">
      <alignment horizontal="center" vertical="center"/>
    </xf>
    <xf numFmtId="166" fontId="19" fillId="0" borderId="18" xfId="57" applyNumberFormat="1" applyFont="1" applyFill="1" applyBorder="1" applyAlignment="1">
      <alignment horizontal="center" vertical="center"/>
    </xf>
    <xf numFmtId="166" fontId="19" fillId="0" borderId="18" xfId="0" applyNumberFormat="1" applyFont="1" applyFill="1" applyBorder="1" applyAlignment="1">
      <alignment horizontal="center" vertical="center"/>
    </xf>
    <xf numFmtId="165" fontId="19" fillId="0" borderId="19" xfId="57" applyNumberFormat="1" applyFont="1" applyFill="1" applyBorder="1" applyAlignment="1">
      <alignment horizontal="center" vertical="center"/>
    </xf>
    <xf numFmtId="165" fontId="19" fillId="0" borderId="16" xfId="57" applyNumberFormat="1" applyFont="1" applyFill="1" applyBorder="1" applyAlignment="1">
      <alignment horizontal="center" vertical="center"/>
    </xf>
    <xf numFmtId="166" fontId="19" fillId="0" borderId="16" xfId="57" applyNumberFormat="1" applyFont="1" applyFill="1" applyBorder="1" applyAlignment="1">
      <alignment horizontal="center" vertical="center"/>
    </xf>
    <xf numFmtId="166" fontId="19" fillId="0" borderId="16" xfId="0" applyNumberFormat="1" applyFont="1" applyFill="1" applyBorder="1" applyAlignment="1">
      <alignment horizontal="center" vertical="center"/>
    </xf>
    <xf numFmtId="165" fontId="19" fillId="0" borderId="20" xfId="57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center"/>
    </xf>
    <xf numFmtId="164" fontId="19" fillId="0" borderId="16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165" fontId="19" fillId="0" borderId="22" xfId="57" applyNumberFormat="1" applyFont="1" applyFill="1" applyBorder="1" applyAlignment="1">
      <alignment horizontal="center" vertical="center"/>
    </xf>
    <xf numFmtId="166" fontId="19" fillId="0" borderId="22" xfId="57" applyNumberFormat="1" applyFont="1" applyFill="1" applyBorder="1" applyAlignment="1">
      <alignment horizontal="center" vertical="center"/>
    </xf>
    <xf numFmtId="166" fontId="19" fillId="0" borderId="22" xfId="0" applyNumberFormat="1" applyFont="1" applyFill="1" applyBorder="1" applyAlignment="1">
      <alignment horizontal="center" vertical="center"/>
    </xf>
    <xf numFmtId="165" fontId="19" fillId="0" borderId="23" xfId="57" applyNumberFormat="1" applyFont="1" applyFill="1" applyBorder="1" applyAlignment="1">
      <alignment horizontal="center" vertical="center"/>
    </xf>
    <xf numFmtId="2" fontId="20" fillId="0" borderId="24" xfId="0" applyNumberFormat="1" applyFont="1" applyFill="1" applyBorder="1" applyAlignment="1">
      <alignment horizontal="center" vertical="center"/>
    </xf>
    <xf numFmtId="165" fontId="20" fillId="0" borderId="24" xfId="57" applyNumberFormat="1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65" fontId="38" fillId="0" borderId="18" xfId="57" applyNumberFormat="1" applyFont="1" applyFill="1" applyBorder="1" applyAlignment="1">
      <alignment horizontal="center" vertical="center"/>
    </xf>
    <xf numFmtId="165" fontId="38" fillId="0" borderId="16" xfId="57" applyNumberFormat="1" applyFont="1" applyFill="1" applyBorder="1" applyAlignment="1">
      <alignment horizontal="center" vertical="center"/>
    </xf>
    <xf numFmtId="166" fontId="38" fillId="0" borderId="18" xfId="57" applyNumberFormat="1" applyFont="1" applyFill="1" applyBorder="1" applyAlignment="1">
      <alignment horizontal="center" vertical="center"/>
    </xf>
    <xf numFmtId="166" fontId="38" fillId="0" borderId="16" xfId="57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166" fontId="3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1" xfId="47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1" fontId="38" fillId="0" borderId="18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9" fillId="0" borderId="0" xfId="0" applyFont="1" applyFill="1" applyAlignment="1">
      <alignment horizontal="left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164" fontId="19" fillId="0" borderId="16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="85" zoomScaleNormal="85" zoomScaleSheetLayoutView="25" zoomScalePageLayoutView="25" workbookViewId="0" topLeftCell="A1">
      <pane xSplit="2" ySplit="2" topLeftCell="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14" sqref="AB14"/>
    </sheetView>
  </sheetViews>
  <sheetFormatPr defaultColWidth="9.140625" defaultRowHeight="15"/>
  <cols>
    <col min="1" max="1" width="6.28125" style="1" customWidth="1"/>
    <col min="2" max="2" width="34.140625" style="5" customWidth="1"/>
    <col min="3" max="16" width="9.140625" style="1" customWidth="1"/>
    <col min="17" max="20" width="12.28125" style="1" customWidth="1"/>
    <col min="21" max="21" width="12.421875" style="1" customWidth="1"/>
    <col min="22" max="23" width="12.28125" style="1" hidden="1" customWidth="1"/>
    <col min="24" max="27" width="10.8515625" style="1" customWidth="1"/>
    <col min="28" max="28" width="25.7109375" style="1" customWidth="1"/>
    <col min="29" max="33" width="10.8515625" style="1" customWidth="1"/>
    <col min="34" max="43" width="10.28125" style="1" customWidth="1"/>
    <col min="44" max="44" width="11.140625" style="1" bestFit="1" customWidth="1"/>
    <col min="45" max="45" width="10.28125" style="1" bestFit="1" customWidth="1"/>
    <col min="46" max="51" width="10.140625" style="1" bestFit="1" customWidth="1"/>
    <col min="52" max="53" width="20.140625" style="1" customWidth="1"/>
    <col min="54" max="16384" width="9.140625" style="1" customWidth="1"/>
  </cols>
  <sheetData>
    <row r="1" spans="1:53" s="2" customFormat="1" ht="61.5" customHeight="1" thickBot="1">
      <c r="A1" s="72"/>
      <c r="B1" s="74"/>
      <c r="C1" s="78" t="s">
        <v>9</v>
      </c>
      <c r="D1" s="79"/>
      <c r="E1" s="80"/>
      <c r="F1" s="73" t="s">
        <v>10</v>
      </c>
      <c r="G1" s="73"/>
      <c r="H1" s="73"/>
      <c r="I1" s="72" t="s">
        <v>11</v>
      </c>
      <c r="J1" s="73"/>
      <c r="K1" s="74"/>
      <c r="L1" s="73" t="s">
        <v>12</v>
      </c>
      <c r="M1" s="73"/>
      <c r="N1" s="73"/>
      <c r="O1" s="73"/>
      <c r="P1" s="73"/>
      <c r="Q1" s="72" t="s">
        <v>8</v>
      </c>
      <c r="R1" s="73"/>
      <c r="S1" s="73"/>
      <c r="T1" s="73"/>
      <c r="U1" s="74"/>
      <c r="V1" s="72" t="s">
        <v>23</v>
      </c>
      <c r="W1" s="74"/>
      <c r="X1" s="72" t="s">
        <v>27</v>
      </c>
      <c r="Y1" s="83"/>
      <c r="Z1" s="83"/>
      <c r="AA1" s="83"/>
      <c r="AB1" s="84"/>
      <c r="AC1" s="72" t="s">
        <v>7</v>
      </c>
      <c r="AD1" s="73"/>
      <c r="AE1" s="73"/>
      <c r="AF1" s="73"/>
      <c r="AG1" s="74"/>
      <c r="AH1" s="72" t="s">
        <v>26</v>
      </c>
      <c r="AI1" s="73"/>
      <c r="AJ1" s="73"/>
      <c r="AK1" s="73"/>
      <c r="AL1" s="74"/>
      <c r="AM1" s="72" t="s">
        <v>28</v>
      </c>
      <c r="AN1" s="73"/>
      <c r="AO1" s="73"/>
      <c r="AP1" s="73"/>
      <c r="AQ1" s="74"/>
      <c r="AR1" s="72" t="s">
        <v>29</v>
      </c>
      <c r="AS1" s="73"/>
      <c r="AT1" s="73"/>
      <c r="AU1" s="73"/>
      <c r="AV1" s="74"/>
      <c r="AW1" s="72" t="s">
        <v>22</v>
      </c>
      <c r="AX1" s="73"/>
      <c r="AY1" s="74"/>
      <c r="AZ1" s="81" t="s">
        <v>24</v>
      </c>
      <c r="BA1" s="81" t="s">
        <v>25</v>
      </c>
    </row>
    <row r="2" spans="1:53" s="2" customFormat="1" ht="41.25" customHeight="1" thickBot="1">
      <c r="A2" s="6" t="s">
        <v>1</v>
      </c>
      <c r="B2" s="4" t="s">
        <v>0</v>
      </c>
      <c r="C2" s="7" t="s">
        <v>2</v>
      </c>
      <c r="D2" s="8" t="s">
        <v>3</v>
      </c>
      <c r="E2" s="9" t="s">
        <v>4</v>
      </c>
      <c r="F2" s="7" t="s">
        <v>2</v>
      </c>
      <c r="G2" s="8" t="s">
        <v>3</v>
      </c>
      <c r="H2" s="9" t="s">
        <v>4</v>
      </c>
      <c r="I2" s="7" t="s">
        <v>2</v>
      </c>
      <c r="J2" s="8" t="s">
        <v>3</v>
      </c>
      <c r="K2" s="9" t="s">
        <v>4</v>
      </c>
      <c r="L2" s="7" t="s">
        <v>5</v>
      </c>
      <c r="M2" s="8" t="s">
        <v>6</v>
      </c>
      <c r="N2" s="8" t="s">
        <v>2</v>
      </c>
      <c r="O2" s="8" t="s">
        <v>3</v>
      </c>
      <c r="P2" s="9" t="s">
        <v>4</v>
      </c>
      <c r="Q2" s="7" t="s">
        <v>5</v>
      </c>
      <c r="R2" s="8" t="s">
        <v>6</v>
      </c>
      <c r="S2" s="8" t="s">
        <v>2</v>
      </c>
      <c r="T2" s="8" t="s">
        <v>3</v>
      </c>
      <c r="U2" s="9" t="s">
        <v>4</v>
      </c>
      <c r="V2" s="7" t="s">
        <v>2</v>
      </c>
      <c r="W2" s="10" t="s">
        <v>4</v>
      </c>
      <c r="X2" s="16" t="s">
        <v>13</v>
      </c>
      <c r="Y2" s="17" t="s">
        <v>14</v>
      </c>
      <c r="Z2" s="17" t="s">
        <v>15</v>
      </c>
      <c r="AA2" s="17" t="s">
        <v>16</v>
      </c>
      <c r="AB2" s="71" t="s">
        <v>38</v>
      </c>
      <c r="AC2" s="16" t="s">
        <v>13</v>
      </c>
      <c r="AD2" s="17" t="s">
        <v>14</v>
      </c>
      <c r="AE2" s="17" t="s">
        <v>15</v>
      </c>
      <c r="AF2" s="17" t="s">
        <v>16</v>
      </c>
      <c r="AG2" s="71" t="s">
        <v>38</v>
      </c>
      <c r="AH2" s="16" t="s">
        <v>13</v>
      </c>
      <c r="AI2" s="17" t="s">
        <v>14</v>
      </c>
      <c r="AJ2" s="17" t="s">
        <v>15</v>
      </c>
      <c r="AK2" s="17" t="s">
        <v>16</v>
      </c>
      <c r="AL2" s="44" t="s">
        <v>38</v>
      </c>
      <c r="AM2" s="16" t="s">
        <v>13</v>
      </c>
      <c r="AN2" s="17" t="s">
        <v>14</v>
      </c>
      <c r="AO2" s="17" t="s">
        <v>15</v>
      </c>
      <c r="AP2" s="17" t="s">
        <v>16</v>
      </c>
      <c r="AQ2" s="44" t="s">
        <v>38</v>
      </c>
      <c r="AR2" s="16" t="s">
        <v>13</v>
      </c>
      <c r="AS2" s="17" t="s">
        <v>14</v>
      </c>
      <c r="AT2" s="17" t="s">
        <v>15</v>
      </c>
      <c r="AU2" s="17" t="s">
        <v>16</v>
      </c>
      <c r="AV2" s="44" t="s">
        <v>38</v>
      </c>
      <c r="AW2" s="7" t="s">
        <v>18</v>
      </c>
      <c r="AX2" s="8" t="s">
        <v>19</v>
      </c>
      <c r="AY2" s="9" t="s">
        <v>20</v>
      </c>
      <c r="AZ2" s="82"/>
      <c r="BA2" s="82"/>
    </row>
    <row r="3" spans="1:53" ht="15">
      <c r="A3" s="19">
        <v>1</v>
      </c>
      <c r="B3" s="20" t="s">
        <v>30</v>
      </c>
      <c r="C3" s="21">
        <v>19</v>
      </c>
      <c r="D3" s="21">
        <v>22</v>
      </c>
      <c r="E3" s="21">
        <v>25</v>
      </c>
      <c r="F3" s="21">
        <v>6232</v>
      </c>
      <c r="G3" s="21">
        <v>6125</v>
      </c>
      <c r="H3" s="21">
        <v>6043</v>
      </c>
      <c r="I3" s="21">
        <v>3078</v>
      </c>
      <c r="J3" s="21">
        <v>3660</v>
      </c>
      <c r="K3" s="21">
        <v>3763</v>
      </c>
      <c r="L3" s="21">
        <v>108</v>
      </c>
      <c r="M3" s="21">
        <v>70</v>
      </c>
      <c r="N3" s="21">
        <v>63</v>
      </c>
      <c r="O3" s="21">
        <v>54</v>
      </c>
      <c r="P3" s="21">
        <v>78</v>
      </c>
      <c r="Q3" s="21">
        <v>26.21</v>
      </c>
      <c r="R3" s="21">
        <v>28.28</v>
      </c>
      <c r="S3" s="21">
        <v>41.34</v>
      </c>
      <c r="T3" s="21">
        <v>45.75</v>
      </c>
      <c r="U3" s="21">
        <v>42.96</v>
      </c>
      <c r="V3" s="21"/>
      <c r="W3" s="21"/>
      <c r="X3" s="22">
        <v>982189</v>
      </c>
      <c r="Y3" s="22">
        <v>1072916</v>
      </c>
      <c r="Z3" s="22">
        <v>1352383</v>
      </c>
      <c r="AA3" s="22">
        <v>2171347</v>
      </c>
      <c r="AB3" s="22">
        <v>1985005</v>
      </c>
      <c r="AC3" s="22">
        <v>-53978</v>
      </c>
      <c r="AD3" s="22">
        <v>6002</v>
      </c>
      <c r="AE3" s="22">
        <v>86560</v>
      </c>
      <c r="AF3" s="22">
        <v>313759</v>
      </c>
      <c r="AG3" s="22">
        <v>316649</v>
      </c>
      <c r="AH3" s="23">
        <f aca="true" t="shared" si="0" ref="AH3:AL5">AC3/X3</f>
        <v>-0.054956836209731526</v>
      </c>
      <c r="AI3" s="23">
        <f t="shared" si="0"/>
        <v>0.005594100563324622</v>
      </c>
      <c r="AJ3" s="23">
        <f t="shared" si="0"/>
        <v>0.06400553689302513</v>
      </c>
      <c r="AK3" s="23">
        <f t="shared" si="0"/>
        <v>0.14449970456127004</v>
      </c>
      <c r="AL3" s="49">
        <f t="shared" si="0"/>
        <v>0.15952050498613354</v>
      </c>
      <c r="AM3" s="23" t="s">
        <v>17</v>
      </c>
      <c r="AN3" s="24">
        <f aca="true" t="shared" si="1" ref="AN3:AQ5">(AI3-$AH3)*100</f>
        <v>6.0550936773056145</v>
      </c>
      <c r="AO3" s="24">
        <f t="shared" si="1"/>
        <v>11.896237310275664</v>
      </c>
      <c r="AP3" s="24">
        <f t="shared" si="1"/>
        <v>19.945654077100155</v>
      </c>
      <c r="AQ3" s="51">
        <f t="shared" si="1"/>
        <v>21.447734119586507</v>
      </c>
      <c r="AR3" s="21" t="s">
        <v>17</v>
      </c>
      <c r="AS3" s="25">
        <f aca="true" t="shared" si="2" ref="AS3:AV5">(AI3-AH3)*100</f>
        <v>6.0550936773056145</v>
      </c>
      <c r="AT3" s="25">
        <f t="shared" si="2"/>
        <v>5.84114363297005</v>
      </c>
      <c r="AU3" s="25">
        <f t="shared" si="2"/>
        <v>8.049416766824491</v>
      </c>
      <c r="AV3" s="53">
        <f t="shared" si="2"/>
        <v>1.5020800424863507</v>
      </c>
      <c r="AW3" s="23">
        <f>N3/I3</f>
        <v>0.02046783625730994</v>
      </c>
      <c r="AX3" s="23">
        <f>O3/J3</f>
        <v>0.014754098360655738</v>
      </c>
      <c r="AY3" s="23">
        <f>P3/K3</f>
        <v>0.020728142439542917</v>
      </c>
      <c r="AZ3" s="23">
        <f aca="true" t="shared" si="3" ref="AZ3:AZ10">(U3-S3)/S3</f>
        <v>0.039187227866473086</v>
      </c>
      <c r="BA3" s="26">
        <f>(K3-I3)/I3</f>
        <v>0.22254710851202078</v>
      </c>
    </row>
    <row r="4" spans="1:53" ht="15">
      <c r="A4" s="3">
        <v>2</v>
      </c>
      <c r="B4" s="18" t="s">
        <v>31</v>
      </c>
      <c r="C4" s="11">
        <v>185</v>
      </c>
      <c r="D4" s="11">
        <v>185</v>
      </c>
      <c r="E4" s="11">
        <v>185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>
        <v>25.6</v>
      </c>
      <c r="S4" s="11">
        <v>30.41</v>
      </c>
      <c r="T4" s="11">
        <v>28.42</v>
      </c>
      <c r="U4" s="11">
        <v>30.37</v>
      </c>
      <c r="V4" s="11">
        <v>0.89</v>
      </c>
      <c r="W4" s="11">
        <v>1.13</v>
      </c>
      <c r="X4" s="12">
        <v>1725105</v>
      </c>
      <c r="Y4" s="12">
        <v>1637329</v>
      </c>
      <c r="Z4" s="12">
        <v>1982102</v>
      </c>
      <c r="AA4" s="12">
        <v>2513541</v>
      </c>
      <c r="AB4" s="12">
        <v>2288095</v>
      </c>
      <c r="AC4" s="12">
        <v>133141</v>
      </c>
      <c r="AD4" s="12">
        <v>260797</v>
      </c>
      <c r="AE4" s="12">
        <v>444660</v>
      </c>
      <c r="AF4" s="12">
        <v>575055</v>
      </c>
      <c r="AG4" s="12">
        <v>581049</v>
      </c>
      <c r="AH4" s="27">
        <f t="shared" si="0"/>
        <v>0.07717849058463108</v>
      </c>
      <c r="AI4" s="27">
        <f t="shared" si="0"/>
        <v>0.1592819769270562</v>
      </c>
      <c r="AJ4" s="27">
        <f t="shared" si="0"/>
        <v>0.2243375971569576</v>
      </c>
      <c r="AK4" s="27">
        <f t="shared" si="0"/>
        <v>0.2287828207297991</v>
      </c>
      <c r="AL4" s="50">
        <f t="shared" si="0"/>
        <v>0.25394443849577925</v>
      </c>
      <c r="AM4" s="27" t="s">
        <v>17</v>
      </c>
      <c r="AN4" s="28">
        <f t="shared" si="1"/>
        <v>8.210348634242512</v>
      </c>
      <c r="AO4" s="28">
        <f t="shared" si="1"/>
        <v>14.715910657232653</v>
      </c>
      <c r="AP4" s="28">
        <f t="shared" si="1"/>
        <v>15.160433014516803</v>
      </c>
      <c r="AQ4" s="52">
        <f t="shared" si="1"/>
        <v>17.676594791114816</v>
      </c>
      <c r="AR4" s="11" t="s">
        <v>17</v>
      </c>
      <c r="AS4" s="29">
        <f t="shared" si="2"/>
        <v>8.210348634242512</v>
      </c>
      <c r="AT4" s="29">
        <f t="shared" si="2"/>
        <v>6.505562022990141</v>
      </c>
      <c r="AU4" s="29">
        <f t="shared" si="2"/>
        <v>0.44452235728414946</v>
      </c>
      <c r="AV4" s="54">
        <f t="shared" si="2"/>
        <v>2.5161617765980138</v>
      </c>
      <c r="AW4" s="27"/>
      <c r="AX4" s="27"/>
      <c r="AY4" s="27"/>
      <c r="AZ4" s="27">
        <f t="shared" si="3"/>
        <v>-0.0013153567905294032</v>
      </c>
      <c r="BA4" s="30"/>
    </row>
    <row r="5" spans="1:53" ht="15">
      <c r="A5" s="3">
        <v>3</v>
      </c>
      <c r="B5" s="18" t="s">
        <v>32</v>
      </c>
      <c r="C5" s="11">
        <v>0</v>
      </c>
      <c r="D5" s="11">
        <v>0</v>
      </c>
      <c r="E5" s="11">
        <v>0</v>
      </c>
      <c r="F5" s="11">
        <v>21087</v>
      </c>
      <c r="G5" s="11">
        <v>20599</v>
      </c>
      <c r="H5" s="11">
        <v>20277</v>
      </c>
      <c r="I5" s="11">
        <v>3442</v>
      </c>
      <c r="J5" s="11">
        <v>3974</v>
      </c>
      <c r="K5" s="11">
        <v>3937</v>
      </c>
      <c r="L5" s="11">
        <v>262</v>
      </c>
      <c r="M5" s="11">
        <v>15</v>
      </c>
      <c r="N5" s="11">
        <v>15</v>
      </c>
      <c r="O5" s="11">
        <v>10</v>
      </c>
      <c r="P5" s="11">
        <v>0</v>
      </c>
      <c r="Q5" s="11">
        <v>23.85</v>
      </c>
      <c r="R5" s="31">
        <v>28.89</v>
      </c>
      <c r="S5" s="11">
        <v>45.43</v>
      </c>
      <c r="T5" s="11">
        <v>46.84</v>
      </c>
      <c r="U5" s="11">
        <v>41.49</v>
      </c>
      <c r="V5" s="11"/>
      <c r="W5" s="11"/>
      <c r="X5" s="12">
        <v>3268600</v>
      </c>
      <c r="Y5" s="12">
        <v>3251862</v>
      </c>
      <c r="Z5" s="12">
        <v>4874045</v>
      </c>
      <c r="AA5" s="12">
        <v>6494413</v>
      </c>
      <c r="AB5" s="12">
        <v>5547203</v>
      </c>
      <c r="AC5" s="12">
        <v>368265</v>
      </c>
      <c r="AD5" s="12">
        <v>117953</v>
      </c>
      <c r="AE5" s="12">
        <v>59651</v>
      </c>
      <c r="AF5" s="12">
        <v>897132</v>
      </c>
      <c r="AG5" s="12">
        <v>472675</v>
      </c>
      <c r="AH5" s="27">
        <f t="shared" si="0"/>
        <v>0.11266750290644313</v>
      </c>
      <c r="AI5" s="27">
        <f t="shared" si="0"/>
        <v>0.036272449445886694</v>
      </c>
      <c r="AJ5" s="27">
        <f t="shared" si="0"/>
        <v>0.012238500054882546</v>
      </c>
      <c r="AK5" s="27">
        <f t="shared" si="0"/>
        <v>0.13813904351324746</v>
      </c>
      <c r="AL5" s="27">
        <f t="shared" si="0"/>
        <v>0.08520960923910663</v>
      </c>
      <c r="AM5" s="27" t="s">
        <v>17</v>
      </c>
      <c r="AN5" s="28">
        <f t="shared" si="1"/>
        <v>-7.639505346055644</v>
      </c>
      <c r="AO5" s="28">
        <f t="shared" si="1"/>
        <v>-10.042900285156058</v>
      </c>
      <c r="AP5" s="28">
        <f t="shared" si="1"/>
        <v>2.547154060680433</v>
      </c>
      <c r="AQ5" s="28">
        <f t="shared" si="1"/>
        <v>-2.7457893667336504</v>
      </c>
      <c r="AR5" s="11" t="s">
        <v>17</v>
      </c>
      <c r="AS5" s="29">
        <f t="shared" si="2"/>
        <v>-7.639505346055644</v>
      </c>
      <c r="AT5" s="29">
        <f t="shared" si="2"/>
        <v>-2.403394939100415</v>
      </c>
      <c r="AU5" s="29">
        <f t="shared" si="2"/>
        <v>12.59005434583649</v>
      </c>
      <c r="AV5" s="29">
        <f t="shared" si="2"/>
        <v>-5.292943427414083</v>
      </c>
      <c r="AW5" s="27">
        <f aca="true" t="shared" si="4" ref="AW5:AY6">N5/I5</f>
        <v>0.004357931435212086</v>
      </c>
      <c r="AX5" s="27">
        <f t="shared" si="4"/>
        <v>0.0025163563160543532</v>
      </c>
      <c r="AY5" s="27">
        <f t="shared" si="4"/>
        <v>0</v>
      </c>
      <c r="AZ5" s="27">
        <f t="shared" si="3"/>
        <v>-0.0867268324895443</v>
      </c>
      <c r="BA5" s="30">
        <f>(K5-I5)/I5</f>
        <v>0.14381173736199884</v>
      </c>
    </row>
    <row r="6" spans="1:53" ht="15">
      <c r="A6" s="32">
        <v>4</v>
      </c>
      <c r="B6" s="33" t="s">
        <v>33</v>
      </c>
      <c r="C6" s="11">
        <v>13</v>
      </c>
      <c r="D6" s="11">
        <v>13</v>
      </c>
      <c r="E6" s="11">
        <v>13</v>
      </c>
      <c r="F6" s="11">
        <v>10362</v>
      </c>
      <c r="G6" s="11">
        <v>10362</v>
      </c>
      <c r="H6" s="11">
        <v>10362</v>
      </c>
      <c r="I6" s="11">
        <v>713</v>
      </c>
      <c r="J6" s="11">
        <v>1250</v>
      </c>
      <c r="K6" s="11">
        <v>2466</v>
      </c>
      <c r="L6" s="11">
        <v>0</v>
      </c>
      <c r="M6" s="11">
        <v>0</v>
      </c>
      <c r="N6" s="11">
        <v>0</v>
      </c>
      <c r="O6" s="11">
        <v>28</v>
      </c>
      <c r="P6" s="11">
        <v>62</v>
      </c>
      <c r="Q6" s="31"/>
      <c r="R6" s="34"/>
      <c r="S6" s="11">
        <v>41.75</v>
      </c>
      <c r="T6" s="11">
        <v>43.76</v>
      </c>
      <c r="U6" s="11">
        <v>45.28</v>
      </c>
      <c r="V6" s="11"/>
      <c r="W6" s="11"/>
      <c r="X6" s="12"/>
      <c r="Y6" s="12"/>
      <c r="Z6" s="12"/>
      <c r="AA6" s="12">
        <v>4788504</v>
      </c>
      <c r="AB6" s="12">
        <v>4457521</v>
      </c>
      <c r="AC6" s="12"/>
      <c r="AD6" s="12"/>
      <c r="AE6" s="12"/>
      <c r="AF6" s="12">
        <v>577770</v>
      </c>
      <c r="AG6" s="12">
        <v>423073</v>
      </c>
      <c r="AH6" s="27"/>
      <c r="AI6" s="27"/>
      <c r="AJ6" s="27"/>
      <c r="AK6" s="27">
        <f aca="true" t="shared" si="5" ref="AK6:AL10">AF6/AA6</f>
        <v>0.12065772525197849</v>
      </c>
      <c r="AL6" s="50">
        <f t="shared" si="5"/>
        <v>0.0949121720346354</v>
      </c>
      <c r="AM6" s="27" t="s">
        <v>17</v>
      </c>
      <c r="AN6" s="28"/>
      <c r="AO6" s="28"/>
      <c r="AP6" s="28"/>
      <c r="AQ6" s="28"/>
      <c r="AR6" s="11" t="s">
        <v>17</v>
      </c>
      <c r="AS6" s="29"/>
      <c r="AT6" s="29"/>
      <c r="AU6" s="29"/>
      <c r="AV6" s="54">
        <f>(AL6-AK6)*100</f>
        <v>-2.574555321734309</v>
      </c>
      <c r="AW6" s="27">
        <f t="shared" si="4"/>
        <v>0</v>
      </c>
      <c r="AX6" s="27">
        <f t="shared" si="4"/>
        <v>0.0224</v>
      </c>
      <c r="AY6" s="27">
        <f t="shared" si="4"/>
        <v>0.025141930251419302</v>
      </c>
      <c r="AZ6" s="27">
        <f t="shared" si="3"/>
        <v>0.08455089820359284</v>
      </c>
      <c r="BA6" s="30">
        <f>(K6-I6)/I6</f>
        <v>2.458625525946704</v>
      </c>
    </row>
    <row r="7" spans="1:53" ht="15">
      <c r="A7" s="3">
        <v>5</v>
      </c>
      <c r="B7" s="18" t="s">
        <v>34</v>
      </c>
      <c r="C7" s="11">
        <v>5173</v>
      </c>
      <c r="D7" s="11">
        <v>5199</v>
      </c>
      <c r="E7" s="11">
        <v>5181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>
        <v>21.43</v>
      </c>
      <c r="S7" s="11">
        <v>30.76</v>
      </c>
      <c r="T7" s="11">
        <v>41.88</v>
      </c>
      <c r="U7" s="11">
        <v>30.65</v>
      </c>
      <c r="V7" s="11"/>
      <c r="W7" s="11"/>
      <c r="X7" s="12">
        <v>48488955</v>
      </c>
      <c r="Y7" s="12">
        <v>49787479</v>
      </c>
      <c r="Z7" s="12">
        <v>73929219</v>
      </c>
      <c r="AA7" s="12">
        <v>100080397</v>
      </c>
      <c r="AB7" s="12">
        <v>85531124</v>
      </c>
      <c r="AC7" s="12">
        <v>1163020</v>
      </c>
      <c r="AD7" s="12">
        <v>1892954</v>
      </c>
      <c r="AE7" s="12">
        <v>1989763</v>
      </c>
      <c r="AF7" s="12">
        <v>3856702</v>
      </c>
      <c r="AG7" s="12">
        <v>6018433</v>
      </c>
      <c r="AH7" s="27">
        <f aca="true" t="shared" si="6" ref="AH7:AJ10">AC7/X7</f>
        <v>0.023985256023768713</v>
      </c>
      <c r="AI7" s="27">
        <f t="shared" si="6"/>
        <v>0.03802068387515664</v>
      </c>
      <c r="AJ7" s="27">
        <f t="shared" si="6"/>
        <v>0.02691443284420467</v>
      </c>
      <c r="AK7" s="27">
        <f t="shared" si="5"/>
        <v>0.03853603818138331</v>
      </c>
      <c r="AL7" s="50">
        <f t="shared" si="5"/>
        <v>0.0703654145828833</v>
      </c>
      <c r="AM7" s="27" t="s">
        <v>17</v>
      </c>
      <c r="AN7" s="28">
        <f aca="true" t="shared" si="7" ref="AN7:AQ10">(AI7-$AH7)*100</f>
        <v>1.403542785138793</v>
      </c>
      <c r="AO7" s="28">
        <f t="shared" si="7"/>
        <v>0.29291768204359575</v>
      </c>
      <c r="AP7" s="28">
        <f t="shared" si="7"/>
        <v>1.4550782157614601</v>
      </c>
      <c r="AQ7" s="52">
        <f t="shared" si="7"/>
        <v>4.638015855911458</v>
      </c>
      <c r="AR7" s="11" t="s">
        <v>17</v>
      </c>
      <c r="AS7" s="29">
        <f aca="true" t="shared" si="8" ref="AS7:AU10">(AI7-AH7)*100</f>
        <v>1.403542785138793</v>
      </c>
      <c r="AT7" s="29">
        <f t="shared" si="8"/>
        <v>-1.110625103095197</v>
      </c>
      <c r="AU7" s="29">
        <f t="shared" si="8"/>
        <v>1.1621605337178642</v>
      </c>
      <c r="AV7" s="54">
        <f>(AL7-AK7)*100</f>
        <v>3.1829376401499987</v>
      </c>
      <c r="AW7" s="27"/>
      <c r="AX7" s="27"/>
      <c r="AY7" s="27"/>
      <c r="AZ7" s="27">
        <f t="shared" si="3"/>
        <v>-0.0035760728218466506</v>
      </c>
      <c r="BA7" s="30"/>
    </row>
    <row r="8" spans="1:53" ht="15">
      <c r="A8" s="3">
        <v>6</v>
      </c>
      <c r="B8" s="18" t="s">
        <v>36</v>
      </c>
      <c r="C8" s="11">
        <v>570</v>
      </c>
      <c r="D8" s="11">
        <v>565</v>
      </c>
      <c r="E8" s="11">
        <v>560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25.73</v>
      </c>
      <c r="R8" s="11">
        <v>39.95</v>
      </c>
      <c r="S8" s="11">
        <v>46.66</v>
      </c>
      <c r="T8" s="11">
        <v>46.1</v>
      </c>
      <c r="U8" s="11">
        <v>48.36</v>
      </c>
      <c r="V8" s="11"/>
      <c r="W8" s="11"/>
      <c r="X8" s="12">
        <v>5571675</v>
      </c>
      <c r="Y8" s="12">
        <v>6379645</v>
      </c>
      <c r="Z8" s="12">
        <v>9600663</v>
      </c>
      <c r="AA8" s="12">
        <v>10938187</v>
      </c>
      <c r="AB8" s="12">
        <v>8713439</v>
      </c>
      <c r="AC8" s="12">
        <v>109723</v>
      </c>
      <c r="AD8" s="12">
        <v>219066</v>
      </c>
      <c r="AE8" s="12">
        <v>345817</v>
      </c>
      <c r="AF8" s="12">
        <v>929621</v>
      </c>
      <c r="AG8" s="12">
        <v>475487</v>
      </c>
      <c r="AH8" s="27">
        <f t="shared" si="6"/>
        <v>0.019693000758299793</v>
      </c>
      <c r="AI8" s="27">
        <f t="shared" si="6"/>
        <v>0.03433827430836669</v>
      </c>
      <c r="AJ8" s="27">
        <f t="shared" si="6"/>
        <v>0.036020116527368994</v>
      </c>
      <c r="AK8" s="27">
        <f t="shared" si="5"/>
        <v>0.08498858174576829</v>
      </c>
      <c r="AL8" s="50">
        <f t="shared" si="5"/>
        <v>0.05456938414327569</v>
      </c>
      <c r="AM8" s="27" t="s">
        <v>17</v>
      </c>
      <c r="AN8" s="28">
        <f t="shared" si="7"/>
        <v>1.4645273550066895</v>
      </c>
      <c r="AO8" s="28">
        <f t="shared" si="7"/>
        <v>1.63271157690692</v>
      </c>
      <c r="AP8" s="28">
        <f t="shared" si="7"/>
        <v>6.529558098746849</v>
      </c>
      <c r="AQ8" s="52">
        <f t="shared" si="7"/>
        <v>3.4876383384975895</v>
      </c>
      <c r="AR8" s="11" t="s">
        <v>17</v>
      </c>
      <c r="AS8" s="29">
        <f t="shared" si="8"/>
        <v>1.4645273550066895</v>
      </c>
      <c r="AT8" s="29">
        <f t="shared" si="8"/>
        <v>0.16818422190023052</v>
      </c>
      <c r="AU8" s="29">
        <f t="shared" si="8"/>
        <v>4.8968465218399295</v>
      </c>
      <c r="AV8" s="54">
        <f>(AL8-AK8)*100</f>
        <v>-3.04191976024926</v>
      </c>
      <c r="AW8" s="27"/>
      <c r="AX8" s="27"/>
      <c r="AY8" s="27"/>
      <c r="AZ8" s="27">
        <f t="shared" si="3"/>
        <v>0.0364337762537506</v>
      </c>
      <c r="BA8" s="30"/>
    </row>
    <row r="9" spans="1:53" ht="15">
      <c r="A9" s="3">
        <v>7</v>
      </c>
      <c r="B9" s="18" t="s">
        <v>35</v>
      </c>
      <c r="C9" s="11">
        <v>15</v>
      </c>
      <c r="D9" s="11">
        <v>14</v>
      </c>
      <c r="E9" s="11">
        <v>13</v>
      </c>
      <c r="F9" s="11">
        <v>12091</v>
      </c>
      <c r="G9" s="11">
        <v>12168</v>
      </c>
      <c r="H9" s="11">
        <v>12264</v>
      </c>
      <c r="I9" s="11">
        <v>2568</v>
      </c>
      <c r="J9" s="11">
        <v>2853</v>
      </c>
      <c r="K9" s="11">
        <v>3566</v>
      </c>
      <c r="L9" s="11">
        <v>64</v>
      </c>
      <c r="M9" s="11">
        <v>43</v>
      </c>
      <c r="N9" s="11">
        <v>18</v>
      </c>
      <c r="O9" s="11">
        <v>68</v>
      </c>
      <c r="P9" s="11">
        <v>55</v>
      </c>
      <c r="Q9" s="11">
        <v>24.57</v>
      </c>
      <c r="R9" s="11">
        <v>28.22</v>
      </c>
      <c r="S9" s="11">
        <v>30.95</v>
      </c>
      <c r="T9" s="11">
        <v>38.07</v>
      </c>
      <c r="U9" s="11">
        <v>38.07</v>
      </c>
      <c r="V9" s="11"/>
      <c r="W9" s="11"/>
      <c r="X9" s="12">
        <v>3296295</v>
      </c>
      <c r="Y9" s="12">
        <v>3335382</v>
      </c>
      <c r="Z9" s="12">
        <v>3716163</v>
      </c>
      <c r="AA9" s="12">
        <v>4908046</v>
      </c>
      <c r="AB9" s="12">
        <v>5741623.1</v>
      </c>
      <c r="AC9" s="12">
        <v>712588</v>
      </c>
      <c r="AD9" s="12">
        <v>769265</v>
      </c>
      <c r="AE9" s="12">
        <v>849771</v>
      </c>
      <c r="AF9" s="12">
        <v>1165391</v>
      </c>
      <c r="AG9" s="12">
        <v>2279949.33</v>
      </c>
      <c r="AH9" s="27">
        <f t="shared" si="6"/>
        <v>0.2161784670364758</v>
      </c>
      <c r="AI9" s="27">
        <f t="shared" si="6"/>
        <v>0.23063775003882614</v>
      </c>
      <c r="AJ9" s="27">
        <f t="shared" si="6"/>
        <v>0.22866892544810333</v>
      </c>
      <c r="AK9" s="27">
        <f t="shared" si="5"/>
        <v>0.23744500357168616</v>
      </c>
      <c r="AL9" s="50">
        <f t="shared" si="5"/>
        <v>0.3970914304702446</v>
      </c>
      <c r="AM9" s="27"/>
      <c r="AN9" s="28">
        <f t="shared" si="7"/>
        <v>1.4459283002350332</v>
      </c>
      <c r="AO9" s="28">
        <f t="shared" si="7"/>
        <v>1.249045841162752</v>
      </c>
      <c r="AP9" s="28">
        <f t="shared" si="7"/>
        <v>2.126653653521035</v>
      </c>
      <c r="AQ9" s="52">
        <f t="shared" si="7"/>
        <v>18.09129634337688</v>
      </c>
      <c r="AR9" s="11"/>
      <c r="AS9" s="29">
        <f t="shared" si="8"/>
        <v>1.4459283002350332</v>
      </c>
      <c r="AT9" s="29">
        <f t="shared" si="8"/>
        <v>-0.1968824590722812</v>
      </c>
      <c r="AU9" s="29">
        <f t="shared" si="8"/>
        <v>0.8776078123582831</v>
      </c>
      <c r="AV9" s="54">
        <f>(AL9-AK9)*100</f>
        <v>15.964642689855843</v>
      </c>
      <c r="AW9" s="27">
        <f aca="true" t="shared" si="9" ref="AW9:AY10">N9/I9</f>
        <v>0.007009345794392523</v>
      </c>
      <c r="AX9" s="27">
        <f t="shared" si="9"/>
        <v>0.023834560112162635</v>
      </c>
      <c r="AY9" s="27">
        <f t="shared" si="9"/>
        <v>0.015423443634324173</v>
      </c>
      <c r="AZ9" s="27">
        <f t="shared" si="3"/>
        <v>0.230048465266559</v>
      </c>
      <c r="BA9" s="30">
        <f>(K9-I9)/I9</f>
        <v>0.3886292834890966</v>
      </c>
    </row>
    <row r="10" spans="1:53" ht="15">
      <c r="A10" s="3">
        <v>8</v>
      </c>
      <c r="B10" s="18" t="s">
        <v>37</v>
      </c>
      <c r="C10" s="11">
        <v>20</v>
      </c>
      <c r="D10" s="11">
        <v>22</v>
      </c>
      <c r="E10" s="11">
        <v>28</v>
      </c>
      <c r="F10" s="11">
        <v>14640</v>
      </c>
      <c r="G10" s="11">
        <v>14570</v>
      </c>
      <c r="H10" s="11">
        <v>14420</v>
      </c>
      <c r="I10" s="11">
        <v>14702</v>
      </c>
      <c r="J10" s="11">
        <v>2012</v>
      </c>
      <c r="K10" s="11">
        <v>2884</v>
      </c>
      <c r="L10" s="11">
        <v>307</v>
      </c>
      <c r="M10" s="11">
        <v>198</v>
      </c>
      <c r="N10" s="11">
        <v>265</v>
      </c>
      <c r="O10" s="11">
        <v>805</v>
      </c>
      <c r="P10" s="11">
        <v>1015</v>
      </c>
      <c r="Q10" s="11">
        <v>22.93</v>
      </c>
      <c r="R10" s="11">
        <v>34.95</v>
      </c>
      <c r="S10" s="11">
        <v>42.79</v>
      </c>
      <c r="T10" s="11">
        <v>41.49</v>
      </c>
      <c r="U10" s="11">
        <v>41.26</v>
      </c>
      <c r="V10" s="11"/>
      <c r="W10" s="11"/>
      <c r="X10" s="12">
        <v>3630849</v>
      </c>
      <c r="Y10" s="12">
        <v>3695727</v>
      </c>
      <c r="Z10" s="12">
        <v>5404879</v>
      </c>
      <c r="AA10" s="12">
        <v>7081721</v>
      </c>
      <c r="AB10" s="85">
        <v>5963989</v>
      </c>
      <c r="AC10" s="12">
        <v>217850</v>
      </c>
      <c r="AD10" s="12">
        <v>203709</v>
      </c>
      <c r="AE10" s="12">
        <v>587648</v>
      </c>
      <c r="AF10" s="12">
        <v>724451</v>
      </c>
      <c r="AG10" s="12">
        <v>516340</v>
      </c>
      <c r="AH10" s="27">
        <f t="shared" si="6"/>
        <v>0.059999741107382876</v>
      </c>
      <c r="AI10" s="27">
        <f t="shared" si="6"/>
        <v>0.05512014280275572</v>
      </c>
      <c r="AJ10" s="27">
        <f t="shared" si="6"/>
        <v>0.10872546822972355</v>
      </c>
      <c r="AK10" s="27">
        <f t="shared" si="5"/>
        <v>0.10229872089002094</v>
      </c>
      <c r="AL10" s="50">
        <f t="shared" si="5"/>
        <v>0.08657628308838262</v>
      </c>
      <c r="AM10" s="27"/>
      <c r="AN10" s="28">
        <f t="shared" si="7"/>
        <v>-0.48795983046271557</v>
      </c>
      <c r="AO10" s="28">
        <f t="shared" si="7"/>
        <v>4.872572712234067</v>
      </c>
      <c r="AP10" s="28">
        <f t="shared" si="7"/>
        <v>4.229897978263806</v>
      </c>
      <c r="AQ10" s="52">
        <f t="shared" si="7"/>
        <v>2.657654198099975</v>
      </c>
      <c r="AR10" s="11"/>
      <c r="AS10" s="29">
        <f t="shared" si="8"/>
        <v>-0.48795983046271557</v>
      </c>
      <c r="AT10" s="29">
        <f t="shared" si="8"/>
        <v>5.360532542696783</v>
      </c>
      <c r="AU10" s="29">
        <f t="shared" si="8"/>
        <v>-0.642674733970261</v>
      </c>
      <c r="AV10" s="54">
        <f>(AL10-AK10)*100</f>
        <v>-1.5722437801638316</v>
      </c>
      <c r="AW10" s="27">
        <f t="shared" si="9"/>
        <v>0.01802475853625357</v>
      </c>
      <c r="AX10" s="27">
        <f t="shared" si="9"/>
        <v>0.4000994035785288</v>
      </c>
      <c r="AY10" s="27">
        <f t="shared" si="9"/>
        <v>0.35194174757281554</v>
      </c>
      <c r="AZ10" s="27">
        <f t="shared" si="3"/>
        <v>-0.03575601776115918</v>
      </c>
      <c r="BA10" s="30">
        <f>(K10-I10)/I10</f>
        <v>-0.8038362127601687</v>
      </c>
    </row>
    <row r="11" spans="1:53" ht="15.75" thickBot="1">
      <c r="A11" s="3">
        <v>9</v>
      </c>
      <c r="B11" s="18"/>
      <c r="C11" s="11"/>
      <c r="D11" s="11"/>
      <c r="E11" s="11"/>
      <c r="F11" s="11"/>
      <c r="G11" s="11"/>
      <c r="H11" s="11"/>
      <c r="I11" s="11"/>
      <c r="J11" s="35"/>
      <c r="K11" s="35"/>
      <c r="L11" s="35"/>
      <c r="M11" s="35"/>
      <c r="N11" s="35"/>
      <c r="O11" s="35"/>
      <c r="P11" s="35"/>
      <c r="Q11" s="11"/>
      <c r="R11" s="11"/>
      <c r="S11" s="11"/>
      <c r="T11" s="11"/>
      <c r="U11" s="11"/>
      <c r="V11" s="11"/>
      <c r="W11" s="11"/>
      <c r="X11" s="11"/>
      <c r="Y11" s="11"/>
      <c r="Z11" s="35"/>
      <c r="AA11" s="35"/>
      <c r="AB11" s="35"/>
      <c r="AC11" s="36"/>
      <c r="AD11" s="36"/>
      <c r="AE11" s="36"/>
      <c r="AF11" s="36"/>
      <c r="AG11" s="36"/>
      <c r="AH11" s="37"/>
      <c r="AI11" s="37"/>
      <c r="AJ11" s="37"/>
      <c r="AK11" s="37"/>
      <c r="AL11" s="37"/>
      <c r="AM11" s="37"/>
      <c r="AN11" s="38"/>
      <c r="AO11" s="38"/>
      <c r="AP11" s="38"/>
      <c r="AQ11" s="38"/>
      <c r="AR11" s="35"/>
      <c r="AS11" s="39"/>
      <c r="AT11" s="39"/>
      <c r="AU11" s="39"/>
      <c r="AV11" s="39"/>
      <c r="AW11" s="37"/>
      <c r="AX11" s="37"/>
      <c r="AY11" s="37"/>
      <c r="AZ11" s="37"/>
      <c r="BA11" s="40"/>
    </row>
    <row r="12" spans="1:53" ht="15.75" thickBot="1">
      <c r="A12" s="13"/>
      <c r="B12" s="14"/>
      <c r="C12" s="13"/>
      <c r="D12" s="13"/>
      <c r="E12" s="13"/>
      <c r="F12" s="13"/>
      <c r="G12" s="75" t="s">
        <v>21</v>
      </c>
      <c r="H12" s="77"/>
      <c r="I12" s="43">
        <f aca="true" t="shared" si="10" ref="I12:P12">AVERAGE(I3:I11)</f>
        <v>4900.6</v>
      </c>
      <c r="J12" s="43">
        <f t="shared" si="10"/>
        <v>2749.8</v>
      </c>
      <c r="K12" s="43">
        <f t="shared" si="10"/>
        <v>3323.2</v>
      </c>
      <c r="L12" s="43">
        <f t="shared" si="10"/>
        <v>148.2</v>
      </c>
      <c r="M12" s="43">
        <f t="shared" si="10"/>
        <v>65.2</v>
      </c>
      <c r="N12" s="43">
        <f t="shared" si="10"/>
        <v>72.2</v>
      </c>
      <c r="O12" s="43">
        <f t="shared" si="10"/>
        <v>193</v>
      </c>
      <c r="P12" s="43">
        <f t="shared" si="10"/>
        <v>242</v>
      </c>
      <c r="Q12" s="13"/>
      <c r="R12" s="13"/>
      <c r="S12" s="13"/>
      <c r="T12" s="13"/>
      <c r="U12" s="13"/>
      <c r="V12" s="13"/>
      <c r="W12" s="13"/>
      <c r="X12" s="13"/>
      <c r="Y12" s="13"/>
      <c r="Z12" s="75" t="s">
        <v>21</v>
      </c>
      <c r="AA12" s="76"/>
      <c r="AB12" s="77"/>
      <c r="AC12" s="41">
        <f aca="true" t="shared" si="11" ref="AC12:AL12">AVERAGE(AC3:AC11)</f>
        <v>378658.4285714286</v>
      </c>
      <c r="AD12" s="41">
        <f t="shared" si="11"/>
        <v>495678</v>
      </c>
      <c r="AE12" s="41">
        <f t="shared" si="11"/>
        <v>623410</v>
      </c>
      <c r="AF12" s="41">
        <f t="shared" si="11"/>
        <v>1129985.125</v>
      </c>
      <c r="AG12" s="41">
        <f t="shared" si="11"/>
        <v>1385456.91625</v>
      </c>
      <c r="AH12" s="42">
        <f t="shared" si="11"/>
        <v>0.06496366031532427</v>
      </c>
      <c r="AI12" s="42">
        <f t="shared" si="11"/>
        <v>0.07989505399448181</v>
      </c>
      <c r="AJ12" s="42">
        <f t="shared" si="11"/>
        <v>0.10013008245060939</v>
      </c>
      <c r="AK12" s="42">
        <f t="shared" si="11"/>
        <v>0.13691845480564424</v>
      </c>
      <c r="AL12" s="42">
        <f t="shared" si="11"/>
        <v>0.15027365463005513</v>
      </c>
      <c r="AM12" s="41"/>
      <c r="AN12" s="41">
        <f>AVERAGE(AN3:AN11)</f>
        <v>1.4931393679157547</v>
      </c>
      <c r="AO12" s="41">
        <f>AVERAGE(AO3:AO11)</f>
        <v>3.516642213528513</v>
      </c>
      <c r="AP12" s="41">
        <f>AVERAGE(AP3:AP11)</f>
        <v>7.427775585512934</v>
      </c>
      <c r="AQ12" s="41">
        <f>AVERAGE(AQ3:AQ11)</f>
        <v>9.321877754264795</v>
      </c>
      <c r="AR12" s="41"/>
      <c r="AS12" s="41">
        <f aca="true" t="shared" si="12" ref="AS12:BA12">AVERAGE(AS3:AS11)</f>
        <v>1.4931393679157547</v>
      </c>
      <c r="AT12" s="41">
        <f t="shared" si="12"/>
        <v>2.0235028456127586</v>
      </c>
      <c r="AU12" s="41">
        <f t="shared" si="12"/>
        <v>3.9111333719844206</v>
      </c>
      <c r="AV12" s="41">
        <f t="shared" si="12"/>
        <v>1.3355199824410904</v>
      </c>
      <c r="AW12" s="42">
        <f t="shared" si="12"/>
        <v>0.009971974404633623</v>
      </c>
      <c r="AX12" s="42">
        <f t="shared" si="12"/>
        <v>0.0927208836734803</v>
      </c>
      <c r="AY12" s="42">
        <f t="shared" si="12"/>
        <v>0.0826470527796204</v>
      </c>
      <c r="AZ12" s="42">
        <f t="shared" si="12"/>
        <v>0.032855760965912</v>
      </c>
      <c r="BA12" s="42">
        <f t="shared" si="12"/>
        <v>0.4819554885099303</v>
      </c>
    </row>
    <row r="14" ht="18">
      <c r="B14" s="15"/>
    </row>
  </sheetData>
  <sheetProtection/>
  <mergeCells count="17">
    <mergeCell ref="A1:B1"/>
    <mergeCell ref="AZ1:AZ2"/>
    <mergeCell ref="BA1:BA2"/>
    <mergeCell ref="V1:W1"/>
    <mergeCell ref="AW1:AY1"/>
    <mergeCell ref="AR1:AV1"/>
    <mergeCell ref="AM1:AQ1"/>
    <mergeCell ref="Q1:U1"/>
    <mergeCell ref="X1:AB1"/>
    <mergeCell ref="AC1:AG1"/>
    <mergeCell ref="AH1:AL1"/>
    <mergeCell ref="Z12:AB12"/>
    <mergeCell ref="C1:E1"/>
    <mergeCell ref="F1:H1"/>
    <mergeCell ref="I1:K1"/>
    <mergeCell ref="L1:P1"/>
    <mergeCell ref="G12:H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8" scale="51" r:id="rId1"/>
  <colBreaks count="1" manualBreakCount="1">
    <brk id="35" max="2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C21" sqref="C21"/>
    </sheetView>
  </sheetViews>
  <sheetFormatPr defaultColWidth="10.8515625" defaultRowHeight="15"/>
  <cols>
    <col min="1" max="1" width="26.28125" style="66" customWidth="1"/>
    <col min="2" max="2" width="8.57421875" style="67" customWidth="1"/>
    <col min="3" max="3" width="8.28125" style="67" customWidth="1"/>
    <col min="4" max="4" width="8.140625" style="67" customWidth="1"/>
    <col min="5" max="6" width="7.57421875" style="67" customWidth="1"/>
    <col min="7" max="7" width="8.421875" style="67" customWidth="1"/>
    <col min="8" max="8" width="8.57421875" style="67" customWidth="1"/>
    <col min="9" max="9" width="7.7109375" style="67" customWidth="1"/>
    <col min="10" max="11" width="12.28125" style="67" hidden="1" customWidth="1"/>
    <col min="12" max="12" width="9.8515625" style="67" customWidth="1"/>
    <col min="13" max="13" width="10.00390625" style="67" customWidth="1"/>
    <col min="14" max="14" width="10.140625" style="67" customWidth="1"/>
    <col min="15" max="16" width="10.8515625" style="67" customWidth="1"/>
    <col min="17" max="16384" width="10.8515625" style="55" customWidth="1"/>
  </cols>
  <sheetData>
    <row r="1" spans="1:16" ht="33" customHeight="1" thickBot="1">
      <c r="A1" s="55"/>
      <c r="B1" s="72" t="s">
        <v>11</v>
      </c>
      <c r="C1" s="73"/>
      <c r="D1" s="74"/>
      <c r="E1" s="72" t="s">
        <v>8</v>
      </c>
      <c r="F1" s="73"/>
      <c r="G1" s="73"/>
      <c r="H1" s="73"/>
      <c r="I1" s="74"/>
      <c r="J1" s="72" t="s">
        <v>23</v>
      </c>
      <c r="K1" s="74"/>
      <c r="L1" s="72" t="s">
        <v>7</v>
      </c>
      <c r="M1" s="73"/>
      <c r="N1" s="73"/>
      <c r="O1" s="73"/>
      <c r="P1" s="74"/>
    </row>
    <row r="2" spans="1:16" ht="60.75" thickBot="1">
      <c r="A2" s="56" t="s">
        <v>0</v>
      </c>
      <c r="B2" s="46" t="s">
        <v>2</v>
      </c>
      <c r="C2" s="47" t="s">
        <v>3</v>
      </c>
      <c r="D2" s="48" t="s">
        <v>4</v>
      </c>
      <c r="E2" s="46" t="s">
        <v>5</v>
      </c>
      <c r="F2" s="47" t="s">
        <v>6</v>
      </c>
      <c r="G2" s="47" t="s">
        <v>2</v>
      </c>
      <c r="H2" s="47" t="s">
        <v>3</v>
      </c>
      <c r="I2" s="48" t="s">
        <v>4</v>
      </c>
      <c r="J2" s="46" t="s">
        <v>2</v>
      </c>
      <c r="K2" s="45" t="s">
        <v>4</v>
      </c>
      <c r="L2" s="46" t="s">
        <v>13</v>
      </c>
      <c r="M2" s="47" t="s">
        <v>14</v>
      </c>
      <c r="N2" s="47" t="s">
        <v>15</v>
      </c>
      <c r="O2" s="47" t="s">
        <v>16</v>
      </c>
      <c r="P2" s="44" t="s">
        <v>38</v>
      </c>
    </row>
    <row r="3" spans="1:16" ht="22.5">
      <c r="A3" s="57" t="s">
        <v>30</v>
      </c>
      <c r="B3" s="58">
        <v>3078</v>
      </c>
      <c r="C3" s="58">
        <v>3660</v>
      </c>
      <c r="D3" s="58">
        <v>3763</v>
      </c>
      <c r="E3" s="58">
        <v>26.21</v>
      </c>
      <c r="F3" s="58">
        <v>28.28</v>
      </c>
      <c r="G3" s="58">
        <v>41.34</v>
      </c>
      <c r="H3" s="58">
        <v>45.75</v>
      </c>
      <c r="I3" s="58">
        <v>42.96</v>
      </c>
      <c r="J3" s="58"/>
      <c r="K3" s="58"/>
      <c r="L3" s="59">
        <v>-53978</v>
      </c>
      <c r="M3" s="59">
        <v>6002</v>
      </c>
      <c r="N3" s="59">
        <v>86560</v>
      </c>
      <c r="O3" s="59">
        <v>313759</v>
      </c>
      <c r="P3" s="60">
        <v>316649</v>
      </c>
    </row>
    <row r="4" spans="1:16" ht="22.5">
      <c r="A4" s="61" t="s">
        <v>31</v>
      </c>
      <c r="B4" s="62"/>
      <c r="C4" s="62"/>
      <c r="D4" s="62"/>
      <c r="E4" s="62"/>
      <c r="F4" s="62">
        <v>25.6</v>
      </c>
      <c r="G4" s="62">
        <v>30.41</v>
      </c>
      <c r="H4" s="62">
        <v>28.42</v>
      </c>
      <c r="I4" s="62">
        <v>30.37</v>
      </c>
      <c r="J4" s="62">
        <v>0.89</v>
      </c>
      <c r="K4" s="62">
        <v>1.13</v>
      </c>
      <c r="L4" s="63">
        <v>133141</v>
      </c>
      <c r="M4" s="63">
        <v>260797</v>
      </c>
      <c r="N4" s="63">
        <v>444660</v>
      </c>
      <c r="O4" s="63">
        <v>575055</v>
      </c>
      <c r="P4" s="64">
        <v>581049</v>
      </c>
    </row>
    <row r="5" spans="1:16" ht="22.5">
      <c r="A5" s="61" t="s">
        <v>32</v>
      </c>
      <c r="B5" s="62">
        <v>3442</v>
      </c>
      <c r="C5" s="62">
        <v>3974</v>
      </c>
      <c r="D5" s="62">
        <v>3937</v>
      </c>
      <c r="E5" s="62">
        <v>23.85</v>
      </c>
      <c r="F5" s="69">
        <v>28.89</v>
      </c>
      <c r="G5" s="62">
        <v>45.43</v>
      </c>
      <c r="H5" s="62">
        <v>46.84</v>
      </c>
      <c r="I5" s="62">
        <v>41.49</v>
      </c>
      <c r="J5" s="62"/>
      <c r="K5" s="62"/>
      <c r="L5" s="63">
        <v>368265</v>
      </c>
      <c r="M5" s="63">
        <v>117953</v>
      </c>
      <c r="N5" s="63">
        <v>59651</v>
      </c>
      <c r="O5" s="63">
        <v>897132</v>
      </c>
      <c r="P5" s="63">
        <v>472675</v>
      </c>
    </row>
    <row r="6" spans="1:16" ht="30">
      <c r="A6" s="65" t="s">
        <v>33</v>
      </c>
      <c r="B6" s="62">
        <v>713</v>
      </c>
      <c r="C6" s="62">
        <v>1250</v>
      </c>
      <c r="D6" s="62">
        <v>2466</v>
      </c>
      <c r="E6" s="69"/>
      <c r="F6" s="70"/>
      <c r="G6" s="62">
        <v>41.75</v>
      </c>
      <c r="H6" s="62">
        <v>43.76</v>
      </c>
      <c r="I6" s="62">
        <v>45.28</v>
      </c>
      <c r="J6" s="62"/>
      <c r="K6" s="62"/>
      <c r="L6" s="63"/>
      <c r="M6" s="63"/>
      <c r="N6" s="63"/>
      <c r="O6" s="63">
        <v>577770</v>
      </c>
      <c r="P6" s="64">
        <v>423073</v>
      </c>
    </row>
    <row r="7" spans="1:16" ht="15">
      <c r="A7" s="61" t="s">
        <v>34</v>
      </c>
      <c r="B7" s="62"/>
      <c r="C7" s="62"/>
      <c r="D7" s="62"/>
      <c r="E7" s="62"/>
      <c r="F7" s="62">
        <v>21.43</v>
      </c>
      <c r="G7" s="62">
        <v>30.76</v>
      </c>
      <c r="H7" s="62">
        <v>41.88</v>
      </c>
      <c r="I7" s="62">
        <v>30.65</v>
      </c>
      <c r="J7" s="62"/>
      <c r="K7" s="62"/>
      <c r="L7" s="63">
        <v>1163020</v>
      </c>
      <c r="M7" s="63">
        <v>1892954</v>
      </c>
      <c r="N7" s="63">
        <v>1989763</v>
      </c>
      <c r="O7" s="63">
        <v>3856702</v>
      </c>
      <c r="P7" s="64">
        <v>6018433</v>
      </c>
    </row>
    <row r="8" spans="1:16" ht="22.5">
      <c r="A8" s="61" t="s">
        <v>36</v>
      </c>
      <c r="B8" s="62"/>
      <c r="C8" s="62"/>
      <c r="D8" s="62"/>
      <c r="E8" s="62">
        <v>25.73</v>
      </c>
      <c r="F8" s="62">
        <v>39.95</v>
      </c>
      <c r="G8" s="62">
        <v>46.66</v>
      </c>
      <c r="H8" s="62">
        <v>46.1</v>
      </c>
      <c r="I8" s="62">
        <v>48.36</v>
      </c>
      <c r="J8" s="62"/>
      <c r="K8" s="62"/>
      <c r="L8" s="63">
        <v>109723</v>
      </c>
      <c r="M8" s="63">
        <v>219066</v>
      </c>
      <c r="N8" s="63">
        <v>345817</v>
      </c>
      <c r="O8" s="63">
        <v>929621</v>
      </c>
      <c r="P8" s="64">
        <v>475487</v>
      </c>
    </row>
    <row r="9" spans="1:16" ht="22.5">
      <c r="A9" s="61" t="s">
        <v>35</v>
      </c>
      <c r="B9" s="62">
        <v>2568</v>
      </c>
      <c r="C9" s="62">
        <v>2853</v>
      </c>
      <c r="D9" s="62">
        <v>3566</v>
      </c>
      <c r="E9" s="62">
        <v>24.57</v>
      </c>
      <c r="F9" s="62">
        <v>28.22</v>
      </c>
      <c r="G9" s="62">
        <v>30.95</v>
      </c>
      <c r="H9" s="62">
        <v>38.07</v>
      </c>
      <c r="I9" s="62">
        <v>38.07</v>
      </c>
      <c r="J9" s="62"/>
      <c r="K9" s="62"/>
      <c r="L9" s="63">
        <v>712588</v>
      </c>
      <c r="M9" s="63">
        <v>769265</v>
      </c>
      <c r="N9" s="63">
        <v>849771</v>
      </c>
      <c r="O9" s="63">
        <v>1165391</v>
      </c>
      <c r="P9" s="64">
        <v>2279949.33</v>
      </c>
    </row>
    <row r="10" spans="1:16" ht="22.5">
      <c r="A10" s="61" t="s">
        <v>37</v>
      </c>
      <c r="B10" s="62">
        <v>14702</v>
      </c>
      <c r="C10" s="62">
        <v>2012</v>
      </c>
      <c r="D10" s="62">
        <v>2884</v>
      </c>
      <c r="E10" s="62">
        <v>22.93</v>
      </c>
      <c r="F10" s="62">
        <v>34.95</v>
      </c>
      <c r="G10" s="62">
        <v>42.79</v>
      </c>
      <c r="H10" s="62">
        <v>41.49</v>
      </c>
      <c r="I10" s="62">
        <v>41.26</v>
      </c>
      <c r="J10" s="62"/>
      <c r="K10" s="62"/>
      <c r="L10" s="63">
        <v>217850</v>
      </c>
      <c r="M10" s="63">
        <v>203709</v>
      </c>
      <c r="N10" s="63">
        <v>587648</v>
      </c>
      <c r="O10" s="63">
        <v>724451</v>
      </c>
      <c r="P10" s="64">
        <v>516340</v>
      </c>
    </row>
    <row r="11" spans="1:16" ht="15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63"/>
    </row>
    <row r="13" ht="18">
      <c r="A13" s="68"/>
    </row>
  </sheetData>
  <sheetProtection/>
  <mergeCells count="4">
    <mergeCell ref="L1:P1"/>
    <mergeCell ref="B1:D1"/>
    <mergeCell ref="E1:I1"/>
    <mergeCell ref="J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par situāciju saistībā ar siltumapgādes pakalpojumiem</dc:title>
  <dc:subject>3.pielikums</dc:subject>
  <dc:creator>Mārtiņš Auders</dc:creator>
  <cp:keywords/>
  <dc:description>martins.auders@em.gov.lv, 67013078</dc:description>
  <cp:lastModifiedBy>Ilze Oša</cp:lastModifiedBy>
  <cp:lastPrinted>2010-10-19T09:20:43Z</cp:lastPrinted>
  <dcterms:created xsi:type="dcterms:W3CDTF">2010-09-28T08:11:11Z</dcterms:created>
  <dcterms:modified xsi:type="dcterms:W3CDTF">2010-10-26T13:59:10Z</dcterms:modified>
  <cp:category/>
  <cp:version/>
  <cp:contentType/>
  <cp:contentStatus/>
</cp:coreProperties>
</file>