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ese.Biuksane\Desktop\Darbi EM\Darāmie darbi\Vadlīnijas un indeksācija\Vadlīnijas esošiem līgumiem\EM mājaslapa\"/>
    </mc:Choice>
  </mc:AlternateContent>
  <xr:revisionPtr revIDLastSave="0" documentId="13_ncr:1_{463DF851-B0D2-41AC-81B5-FF80A23A61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emēr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4" l="1"/>
  <c r="J18" i="4"/>
  <c r="J17" i="4"/>
  <c r="J16" i="4"/>
  <c r="I19" i="4"/>
  <c r="I17" i="4"/>
  <c r="I16" i="4"/>
  <c r="H19" i="4"/>
  <c r="H18" i="4"/>
  <c r="H17" i="4"/>
  <c r="H16" i="4"/>
  <c r="B19" i="4"/>
  <c r="I1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Inese Biukšāne</author>
  </authors>
  <commentList>
    <comment ref="F11" authorId="0" shapeId="0" xr:uid="{7C653710-0E7C-4FCE-A8C5-6E927107142C}">
      <text>
        <r>
          <rPr>
            <u/>
            <sz val="9"/>
            <color indexed="81"/>
            <rFont val="Tahoma"/>
            <family val="2"/>
            <charset val="186"/>
          </rPr>
          <t xml:space="preserve">Būvniecības cenu piedāvājums, kas iesniegts:
</t>
        </r>
        <r>
          <rPr>
            <sz val="9"/>
            <color indexed="81"/>
            <rFont val="Tahoma"/>
            <charset val="1"/>
          </rPr>
          <t xml:space="preserve">
- </t>
        </r>
        <r>
          <rPr>
            <b/>
            <sz val="9"/>
            <color indexed="81"/>
            <rFont val="Tahoma"/>
            <family val="2"/>
            <charset val="186"/>
          </rPr>
          <t>līdz 2021. gada 6. septembrim</t>
        </r>
        <r>
          <rPr>
            <sz val="9"/>
            <color indexed="81"/>
            <rFont val="Tahoma"/>
            <charset val="1"/>
          </rPr>
          <t xml:space="preserve">, 2022. gadam piemērojama prognozētā inflācija atbilstoši EM 2020. gadā veiktajam pētījumam – 3,22%;
</t>
        </r>
        <r>
          <rPr>
            <b/>
            <sz val="9"/>
            <color indexed="81"/>
            <rFont val="Tahoma"/>
            <family val="2"/>
            <charset val="186"/>
          </rPr>
          <t>- pēc 2021. gada 6. septembra</t>
        </r>
        <r>
          <rPr>
            <sz val="9"/>
            <color indexed="81"/>
            <rFont val="Tahoma"/>
            <charset val="1"/>
          </rPr>
          <t>, 2022. gadam piemērojama prognozētā inflācija atbilstoši EM 2021. gadā veiktajam pētījumam – 4,50%.</t>
        </r>
      </text>
    </comment>
  </commentList>
</comments>
</file>

<file path=xl/sharedStrings.xml><?xml version="1.0" encoding="utf-8"?>
<sst xmlns="http://schemas.openxmlformats.org/spreadsheetml/2006/main" count="43" uniqueCount="38">
  <si>
    <t>KOPĀ</t>
  </si>
  <si>
    <t>Būvobjekts/Līgums:</t>
  </si>
  <si>
    <t>Stiegras, stiegrojuma sieti, karkasi</t>
  </si>
  <si>
    <t>Saplāksnis (finieris)</t>
  </si>
  <si>
    <t>Piedāvājuma iesniegšanas pēdējā diena:</t>
  </si>
  <si>
    <t>Tāmes pozīcija</t>
  </si>
  <si>
    <r>
      <t>Izm</t>
    </r>
    <r>
      <rPr>
        <b/>
        <vertAlign val="subscript"/>
        <sz val="10"/>
        <color theme="1"/>
        <rFont val="Times New Roman"/>
        <family val="1"/>
        <charset val="186"/>
      </rPr>
      <t>B</t>
    </r>
  </si>
  <si>
    <r>
      <t>I</t>
    </r>
    <r>
      <rPr>
        <b/>
        <vertAlign val="subscript"/>
        <sz val="10"/>
        <color theme="1"/>
        <rFont val="Times New Roman"/>
        <family val="1"/>
        <charset val="186"/>
      </rPr>
      <t>Bn</t>
    </r>
  </si>
  <si>
    <r>
      <t>I</t>
    </r>
    <r>
      <rPr>
        <b/>
        <vertAlign val="subscript"/>
        <sz val="10"/>
        <color theme="1"/>
        <rFont val="Times New Roman"/>
        <family val="1"/>
        <charset val="186"/>
      </rPr>
      <t>Bo</t>
    </r>
  </si>
  <si>
    <t>Aprēķina mēnesī tāmē paveikto darbu noteiktās būvmateriālu izmaksas jeb izpildāmā līguma daļas vērtība (EUR)</t>
  </si>
  <si>
    <r>
      <t>Inflācija</t>
    </r>
    <r>
      <rPr>
        <b/>
        <vertAlign val="subscript"/>
        <sz val="10"/>
        <color theme="1"/>
        <rFont val="Times New Roman"/>
        <family val="1"/>
        <charset val="186"/>
      </rPr>
      <t>%</t>
    </r>
  </si>
  <si>
    <t>2020. gada pētījuma dati</t>
  </si>
  <si>
    <t>2021. gada pētījuma dati</t>
  </si>
  <si>
    <r>
      <t>K</t>
    </r>
    <r>
      <rPr>
        <b/>
        <vertAlign val="subscript"/>
        <sz val="10"/>
        <color theme="1"/>
        <rFont val="Times New Roman"/>
        <family val="1"/>
        <charset val="186"/>
      </rPr>
      <t>B</t>
    </r>
  </si>
  <si>
    <t>x</t>
  </si>
  <si>
    <t>Būvmateriālu izmaksu korekcijas summa (EUR)</t>
  </si>
  <si>
    <t>01.01.2021.</t>
  </si>
  <si>
    <t>01.03.2021. - 01.03.2023.</t>
  </si>
  <si>
    <t>PASŪTĪTĀJS:</t>
  </si>
  <si>
    <t>IZPILDĪTĀJS:</t>
  </si>
  <si>
    <t>Līguma izpildes termiņš:</t>
  </si>
  <si>
    <t>Dzīvojamās ēkas</t>
  </si>
  <si>
    <t>Resursa kods</t>
  </si>
  <si>
    <t>Pārējie būvmateriāli, kas nav identificējami pēc CSP būvniecības resursu saraksta</t>
  </si>
  <si>
    <t>Janvāris</t>
  </si>
  <si>
    <t>Marts</t>
  </si>
  <si>
    <r>
      <rPr>
        <i/>
        <vertAlign val="superscript"/>
        <sz val="8"/>
        <rFont val="Times New Roman"/>
        <family val="1"/>
        <charset val="186"/>
      </rPr>
      <t>1</t>
    </r>
    <r>
      <rPr>
        <i/>
        <sz val="8"/>
        <rFont val="Times New Roman"/>
        <family val="1"/>
        <charset val="186"/>
      </rPr>
      <t xml:space="preserve">Ekonomikas ministrijas (EM) 2020. gadā veikts pētījums “Par prognozētajām izmaiņām darbaspēka un būvmateriālu izmaksām būvniecības nozarē Latvijā 2020. -2024.” un 2021. gadā veikts pētījums “Prognozētās izmaiņās darbaspēka un būvmateriālu izmaksās būvniecības nozarē Latvijā 2021.-2025.” pieejams EM mājaslapā: </t>
    </r>
    <r>
      <rPr>
        <i/>
        <sz val="8"/>
        <color rgb="FF0000CC"/>
        <rFont val="Times New Roman"/>
        <family val="1"/>
        <charset val="186"/>
      </rPr>
      <t>https://www.em.gov.lv/lv/buvniecibas-nozare-attistiba-strategija-un-petijumi</t>
    </r>
    <r>
      <rPr>
        <i/>
        <sz val="8"/>
        <rFont val="Times New Roman"/>
        <family val="1"/>
        <charset val="186"/>
      </rPr>
      <t>.</t>
    </r>
  </si>
  <si>
    <t>2022. gada marts (1 mēnesis)</t>
  </si>
  <si>
    <t>Objekts:</t>
  </si>
  <si>
    <t>Būvniecības resursu vidējās cenu pārmaiņas un/vai būvmateriālu izmaksu indekss pēc CSP datiem 2022. gadā (%)</t>
  </si>
  <si>
    <t>Indeksācijas periods:</t>
  </si>
  <si>
    <t>Sadārdzinājuma apjoms (%)</t>
  </si>
  <si>
    <t>Būvmateriālu izmaksas (EUR)</t>
  </si>
  <si>
    <t>Izmantoti publiski nepublicētie CSP dati:</t>
  </si>
  <si>
    <r>
      <t xml:space="preserve">Būvniecības resursu vidējās cenu pārmaiņas sākot no 2022. gada janvāra pa mēnešiem (2015=100) </t>
    </r>
    <r>
      <rPr>
        <i/>
        <sz val="10"/>
        <color theme="1"/>
        <rFont val="Times New Roman"/>
        <family val="1"/>
        <charset val="186"/>
      </rPr>
      <t>un</t>
    </r>
    <r>
      <rPr>
        <sz val="10"/>
        <color theme="1"/>
        <rFont val="Times New Roman"/>
        <family val="1"/>
        <charset val="186"/>
      </rPr>
      <t xml:space="preserve"> 
Būvmateriālu indekss dalījumā pa objektu grupām (dzīvojamās ēkas, nedzīvojamās ēkas, u.c.) un pa mēnešiem (2015=100)</t>
    </r>
  </si>
  <si>
    <t>Būvmateriālu izmaksu sadārdzinājuma aprēķināšanas piemērs</t>
  </si>
  <si>
    <t>Būvmateriālu vērtība pēc sadārdzinājuma novērtēšanas</t>
  </si>
  <si>
    <r>
      <t>Būvmateriāliem prognozētā inflācija pēc kombinētās metodes 2022. gadam atbilstoši EM veiktajiem pētījumiem</t>
    </r>
    <r>
      <rPr>
        <b/>
        <vertAlign val="superscript"/>
        <sz val="10"/>
        <color theme="1"/>
        <rFont val="Times New Roman"/>
        <family val="1"/>
        <charset val="186"/>
      </rPr>
      <t>1</t>
    </r>
    <r>
      <rPr>
        <b/>
        <sz val="10"/>
        <color theme="1"/>
        <rFont val="Times New Roman"/>
        <family val="1"/>
        <charset val="186"/>
      </rPr>
      <t xml:space="preserve">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</si>
</sst>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vertAlign val="subscript"/>
      <sz val="10"/>
      <color theme="1"/>
      <name val="Times New Roman"/>
      <family val="1"/>
      <charset val="186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186"/>
    </font>
    <font>
      <b/>
      <vertAlign val="superscript"/>
      <sz val="10"/>
      <color theme="1"/>
      <name val="Times New Roman"/>
      <family val="1"/>
      <charset val="186"/>
    </font>
    <font>
      <i/>
      <sz val="8"/>
      <name val="Times New Roman"/>
      <family val="1"/>
      <charset val="186"/>
    </font>
    <font>
      <i/>
      <vertAlign val="superscript"/>
      <sz val="8"/>
      <name val="Times New Roman"/>
      <family val="1"/>
      <charset val="186"/>
    </font>
    <font>
      <sz val="11"/>
      <color rgb="FF000000"/>
      <name val="Calibri"/>
      <family val="2"/>
    </font>
    <font>
      <u/>
      <sz val="9"/>
      <color indexed="81"/>
      <name val="Tahoma"/>
      <family val="2"/>
      <charset val="186"/>
    </font>
    <font>
      <i/>
      <sz val="8"/>
      <color rgb="FF0000CC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 applyBorder="0"/>
  </cellStyleXfs>
  <cellXfs count="63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 applyFill="1" applyBorder="1"/>
    <xf numFmtId="0" fontId="0" fillId="0" borderId="0" xfId="0" applyBorder="1"/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14" fontId="3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5" fillId="0" borderId="1" xfId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16" fillId="0" borderId="0" xfId="0" applyFont="1"/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0" fontId="2" fillId="0" borderId="0" xfId="0" applyFont="1" applyFill="1"/>
    <xf numFmtId="0" fontId="0" fillId="0" borderId="0" xfId="0" applyFill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44" fontId="2" fillId="0" borderId="0" xfId="0" applyNumberFormat="1" applyFont="1" applyFill="1" applyAlignment="1">
      <alignment horizontal="right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2" fontId="2" fillId="4" borderId="9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2" fontId="2" fillId="4" borderId="10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center" vertical="center" wrapText="1"/>
    </xf>
    <xf numFmtId="2" fontId="2" fillId="4" borderId="6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57AE02F7-3C66-47B2-B8D8-9F9775D6B809}"/>
    <cellStyle name="Normal 3" xfId="1" xr:uid="{E7C62ADC-EE6A-4CF6-AEE1-8A12E64EE859}"/>
  </cellStyles>
  <dxfs count="0"/>
  <tableStyles count="0" defaultTableStyle="TableStyleMedium2" defaultPivotStyle="PivotStyleLight16"/>
  <colors>
    <mruColors>
      <color rgb="FFD6DCE4"/>
      <color rgb="FF0099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5262A-BE3C-4D8F-8BB7-D538FAD4E1F9}">
  <dimension ref="A1:K26"/>
  <sheetViews>
    <sheetView tabSelected="1" workbookViewId="0">
      <selection activeCell="J20" sqref="J20"/>
    </sheetView>
  </sheetViews>
  <sheetFormatPr defaultRowHeight="15" x14ac:dyDescent="0.25"/>
  <cols>
    <col min="1" max="1" width="32.140625" customWidth="1"/>
    <col min="2" max="2" width="20.85546875" style="7" customWidth="1"/>
    <col min="3" max="3" width="10.85546875" style="7" customWidth="1"/>
    <col min="4" max="5" width="7.42578125" style="7" customWidth="1"/>
    <col min="6" max="7" width="10.85546875" style="7" customWidth="1"/>
    <col min="8" max="8" width="12.140625" style="7" customWidth="1"/>
    <col min="9" max="9" width="13.140625" style="7" customWidth="1"/>
    <col min="10" max="10" width="13.42578125" style="7" customWidth="1"/>
    <col min="15" max="15" width="10.85546875" bestFit="1" customWidth="1"/>
  </cols>
  <sheetData>
    <row r="1" spans="1:11" ht="15" customHeight="1" x14ac:dyDescent="0.25">
      <c r="A1" s="18" t="s">
        <v>35</v>
      </c>
      <c r="B1" s="5"/>
      <c r="C1" s="5"/>
      <c r="D1" s="5"/>
      <c r="E1" s="5"/>
      <c r="F1" s="5"/>
      <c r="G1" s="5"/>
      <c r="H1" s="5"/>
    </row>
    <row r="2" spans="1:11" s="20" customFormat="1" ht="15" customHeight="1" x14ac:dyDescent="0.2">
      <c r="A2" s="1"/>
      <c r="B2" s="5"/>
      <c r="C2" s="5"/>
      <c r="D2" s="5"/>
      <c r="E2" s="5"/>
      <c r="F2" s="5"/>
      <c r="G2" s="5"/>
      <c r="H2" s="5"/>
      <c r="I2" s="5"/>
      <c r="J2" s="5"/>
    </row>
    <row r="3" spans="1:11" s="20" customFormat="1" ht="15" customHeight="1" x14ac:dyDescent="0.2">
      <c r="A3" s="36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1" s="20" customFormat="1" ht="15" customHeight="1" x14ac:dyDescent="0.2">
      <c r="A4" s="36" t="s">
        <v>18</v>
      </c>
      <c r="B4" s="5"/>
      <c r="C4" s="5"/>
      <c r="D4" s="5"/>
      <c r="E4" s="5"/>
      <c r="F4" s="5"/>
      <c r="G4" s="5"/>
      <c r="H4" s="5"/>
      <c r="I4" s="5"/>
      <c r="J4" s="5"/>
    </row>
    <row r="5" spans="1:11" s="21" customFormat="1" ht="15" customHeight="1" x14ac:dyDescent="0.2">
      <c r="A5" s="37" t="s">
        <v>19</v>
      </c>
      <c r="B5" s="8"/>
      <c r="C5" s="8"/>
      <c r="D5" s="8"/>
      <c r="E5" s="8"/>
      <c r="F5" s="8"/>
      <c r="G5" s="8"/>
      <c r="H5" s="8"/>
      <c r="I5" s="8"/>
      <c r="J5" s="8"/>
    </row>
    <row r="6" spans="1:11" s="21" customFormat="1" ht="15" customHeight="1" x14ac:dyDescent="0.2">
      <c r="A6" s="37" t="s">
        <v>4</v>
      </c>
      <c r="B6" s="34" t="s">
        <v>16</v>
      </c>
      <c r="C6" s="11"/>
      <c r="D6" s="10"/>
      <c r="E6" s="10"/>
      <c r="F6" s="10"/>
      <c r="G6" s="10"/>
      <c r="H6" s="10"/>
      <c r="I6" s="8"/>
      <c r="J6" s="8"/>
    </row>
    <row r="7" spans="1:11" s="21" customFormat="1" ht="15" customHeight="1" x14ac:dyDescent="0.2">
      <c r="A7" s="37" t="s">
        <v>20</v>
      </c>
      <c r="B7" s="35" t="s">
        <v>17</v>
      </c>
      <c r="C7" s="12"/>
      <c r="D7" s="8"/>
      <c r="E7" s="8"/>
      <c r="F7" s="8"/>
      <c r="G7" s="8"/>
      <c r="H7" s="8"/>
      <c r="I7" s="8"/>
      <c r="J7" s="8"/>
    </row>
    <row r="8" spans="1:11" s="21" customFormat="1" ht="15" customHeight="1" x14ac:dyDescent="0.2">
      <c r="A8" s="38" t="s">
        <v>30</v>
      </c>
      <c r="B8" s="35" t="s">
        <v>27</v>
      </c>
      <c r="C8" s="12"/>
      <c r="D8" s="8"/>
      <c r="E8" s="8"/>
      <c r="F8" s="8"/>
      <c r="G8" s="8"/>
      <c r="H8" s="8"/>
      <c r="I8" s="8"/>
      <c r="J8" s="8"/>
    </row>
    <row r="9" spans="1:11" s="21" customFormat="1" ht="15" customHeight="1" x14ac:dyDescent="0.2">
      <c r="A9" s="38" t="s">
        <v>28</v>
      </c>
      <c r="B9" s="35" t="s">
        <v>21</v>
      </c>
      <c r="C9" s="12"/>
      <c r="D9" s="8"/>
      <c r="E9" s="8"/>
      <c r="F9" s="8"/>
      <c r="G9" s="8"/>
      <c r="H9" s="8"/>
      <c r="I9" s="8"/>
      <c r="J9" s="8"/>
    </row>
    <row r="10" spans="1:11" s="21" customFormat="1" ht="30" customHeight="1" x14ac:dyDescent="0.2">
      <c r="A10" s="38" t="s">
        <v>33</v>
      </c>
      <c r="B10" s="47" t="s">
        <v>34</v>
      </c>
      <c r="C10" s="47"/>
      <c r="D10" s="47"/>
      <c r="E10" s="47"/>
      <c r="F10" s="47"/>
      <c r="G10" s="47"/>
      <c r="H10" s="47"/>
      <c r="I10" s="47"/>
      <c r="J10" s="47"/>
    </row>
    <row r="11" spans="1:11" s="20" customFormat="1" ht="45" customHeight="1" x14ac:dyDescent="0.2">
      <c r="A11" s="49" t="s">
        <v>5</v>
      </c>
      <c r="B11" s="41" t="s">
        <v>9</v>
      </c>
      <c r="C11" s="51" t="s">
        <v>29</v>
      </c>
      <c r="D11" s="51"/>
      <c r="E11" s="51"/>
      <c r="F11" s="41" t="s">
        <v>37</v>
      </c>
      <c r="G11" s="42"/>
      <c r="H11" s="60" t="s">
        <v>15</v>
      </c>
      <c r="I11" s="52" t="s">
        <v>36</v>
      </c>
      <c r="J11" s="53"/>
    </row>
    <row r="12" spans="1:11" s="20" customFormat="1" ht="15" customHeight="1" x14ac:dyDescent="0.2">
      <c r="A12" s="49"/>
      <c r="B12" s="43"/>
      <c r="C12" s="51"/>
      <c r="D12" s="51"/>
      <c r="E12" s="51"/>
      <c r="F12" s="43"/>
      <c r="G12" s="44"/>
      <c r="H12" s="61"/>
      <c r="I12" s="54"/>
      <c r="J12" s="55"/>
    </row>
    <row r="13" spans="1:11" s="20" customFormat="1" ht="30" customHeight="1" x14ac:dyDescent="0.2">
      <c r="A13" s="49"/>
      <c r="B13" s="43"/>
      <c r="C13" s="51"/>
      <c r="D13" s="51"/>
      <c r="E13" s="51"/>
      <c r="F13" s="45"/>
      <c r="G13" s="46"/>
      <c r="H13" s="61"/>
      <c r="I13" s="56"/>
      <c r="J13" s="57"/>
    </row>
    <row r="14" spans="1:11" s="20" customFormat="1" ht="30" customHeight="1" x14ac:dyDescent="0.2">
      <c r="A14" s="49"/>
      <c r="B14" s="45"/>
      <c r="C14" s="51" t="s">
        <v>22</v>
      </c>
      <c r="D14" s="24" t="s">
        <v>24</v>
      </c>
      <c r="E14" s="24" t="s">
        <v>25</v>
      </c>
      <c r="F14" s="39" t="s">
        <v>11</v>
      </c>
      <c r="G14" s="40" t="s">
        <v>12</v>
      </c>
      <c r="H14" s="62"/>
      <c r="I14" s="58" t="s">
        <v>32</v>
      </c>
      <c r="J14" s="58" t="s">
        <v>31</v>
      </c>
    </row>
    <row r="15" spans="1:11" s="1" customFormat="1" ht="15" customHeight="1" x14ac:dyDescent="0.2">
      <c r="A15" s="49"/>
      <c r="B15" s="31" t="s">
        <v>6</v>
      </c>
      <c r="C15" s="51"/>
      <c r="D15" s="24" t="s">
        <v>8</v>
      </c>
      <c r="E15" s="24" t="s">
        <v>7</v>
      </c>
      <c r="F15" s="50" t="s">
        <v>10</v>
      </c>
      <c r="G15" s="51"/>
      <c r="H15" s="19" t="s">
        <v>13</v>
      </c>
      <c r="I15" s="59"/>
      <c r="J15" s="59"/>
      <c r="K15" s="20"/>
    </row>
    <row r="16" spans="1:11" s="21" customFormat="1" ht="12.75" x14ac:dyDescent="0.2">
      <c r="A16" s="13" t="s">
        <v>2</v>
      </c>
      <c r="B16" s="14">
        <v>100000</v>
      </c>
      <c r="C16" s="32">
        <v>100120</v>
      </c>
      <c r="D16" s="33">
        <v>68.2</v>
      </c>
      <c r="E16" s="33">
        <v>123.2</v>
      </c>
      <c r="F16" s="16">
        <v>3.22</v>
      </c>
      <c r="G16" s="16">
        <v>4.5</v>
      </c>
      <c r="H16" s="16">
        <f>B16*(((E16-D16)/D16*100)-F16)/100</f>
        <v>77425.161290322576</v>
      </c>
      <c r="I16" s="16">
        <f>B16+H16</f>
        <v>177425.16129032258</v>
      </c>
      <c r="J16" s="15">
        <f>((I16/B16)*100)-100</f>
        <v>77.425161290322563</v>
      </c>
      <c r="K16" s="20"/>
    </row>
    <row r="17" spans="1:11" s="21" customFormat="1" ht="12.75" x14ac:dyDescent="0.2">
      <c r="A17" s="13" t="s">
        <v>3</v>
      </c>
      <c r="B17" s="14">
        <v>30000</v>
      </c>
      <c r="C17" s="15">
        <v>100750</v>
      </c>
      <c r="D17" s="16">
        <v>27.4</v>
      </c>
      <c r="E17" s="16">
        <v>28.7</v>
      </c>
      <c r="F17" s="16">
        <v>3.22</v>
      </c>
      <c r="G17" s="16">
        <v>4.5</v>
      </c>
      <c r="H17" s="16">
        <f>B17*(((E17-D17)/D17*100)-F17)/100</f>
        <v>457.35766423357745</v>
      </c>
      <c r="I17" s="16">
        <f>B17+H17</f>
        <v>30457.357664233576</v>
      </c>
      <c r="J17" s="15">
        <f>((I17/B17)*100)-100</f>
        <v>1.5245255474452506</v>
      </c>
      <c r="K17" s="20"/>
    </row>
    <row r="18" spans="1:11" s="21" customFormat="1" ht="39" customHeight="1" x14ac:dyDescent="0.2">
      <c r="A18" s="13" t="s">
        <v>23</v>
      </c>
      <c r="B18" s="14">
        <v>850000</v>
      </c>
      <c r="C18" s="15" t="s">
        <v>14</v>
      </c>
      <c r="D18" s="16">
        <v>136.30000000000001</v>
      </c>
      <c r="E18" s="16">
        <v>147.30000000000001</v>
      </c>
      <c r="F18" s="16">
        <v>3.22</v>
      </c>
      <c r="G18" s="16">
        <v>4.5</v>
      </c>
      <c r="H18" s="16">
        <f>B18*(((E18-D18)/D18*100)-F18)/100</f>
        <v>41228.679383712391</v>
      </c>
      <c r="I18" s="16">
        <f>B18+H18</f>
        <v>891228.67938371236</v>
      </c>
      <c r="J18" s="15">
        <f>((I18/B18)*100)-100</f>
        <v>4.8504328686720442</v>
      </c>
      <c r="K18" s="20"/>
    </row>
    <row r="19" spans="1:11" s="22" customFormat="1" ht="12.75" x14ac:dyDescent="0.2">
      <c r="A19" s="27" t="s">
        <v>0</v>
      </c>
      <c r="B19" s="28">
        <f>SUM(B16:B18)</f>
        <v>980000</v>
      </c>
      <c r="C19" s="29" t="s">
        <v>14</v>
      </c>
      <c r="D19" s="29" t="s">
        <v>14</v>
      </c>
      <c r="E19" s="29" t="s">
        <v>14</v>
      </c>
      <c r="F19" s="29" t="s">
        <v>14</v>
      </c>
      <c r="G19" s="29" t="s">
        <v>14</v>
      </c>
      <c r="H19" s="30">
        <f>SUM(H16:H18)</f>
        <v>119111.19833826856</v>
      </c>
      <c r="I19" s="25">
        <f>B19+H19</f>
        <v>1099111.1983382686</v>
      </c>
      <c r="J19" s="26">
        <f>((I19/B19)*100)-100</f>
        <v>12.154203912068226</v>
      </c>
      <c r="K19" s="20"/>
    </row>
    <row r="20" spans="1:11" s="21" customFormat="1" ht="12.75" x14ac:dyDescent="0.2">
      <c r="A20" s="17"/>
      <c r="B20" s="17"/>
      <c r="C20" s="17"/>
      <c r="D20" s="17"/>
      <c r="E20" s="17"/>
      <c r="F20" s="17"/>
      <c r="G20" s="17"/>
      <c r="H20" s="17"/>
      <c r="I20" s="8"/>
      <c r="J20" s="8"/>
    </row>
    <row r="21" spans="1:11" s="9" customFormat="1" ht="39.950000000000003" customHeight="1" x14ac:dyDescent="0.25">
      <c r="A21" s="48" t="s">
        <v>26</v>
      </c>
      <c r="B21" s="48"/>
      <c r="C21" s="48"/>
      <c r="D21" s="48"/>
      <c r="E21" s="48"/>
      <c r="F21" s="48"/>
      <c r="G21" s="48"/>
      <c r="H21" s="48"/>
      <c r="I21" s="23"/>
      <c r="J21" s="23"/>
    </row>
    <row r="22" spans="1:11" x14ac:dyDescent="0.25">
      <c r="A22" s="2"/>
      <c r="B22" s="2"/>
      <c r="C22" s="2"/>
      <c r="D22" s="2"/>
      <c r="E22" s="2"/>
      <c r="F22" s="2"/>
      <c r="G22" s="2"/>
      <c r="H22" s="2"/>
    </row>
    <row r="23" spans="1:11" x14ac:dyDescent="0.25">
      <c r="A23" s="3"/>
      <c r="B23" s="3"/>
      <c r="C23" s="3"/>
      <c r="D23" s="3"/>
      <c r="E23" s="3"/>
      <c r="F23" s="3"/>
      <c r="G23" s="3"/>
      <c r="H23" s="3"/>
    </row>
    <row r="24" spans="1:11" x14ac:dyDescent="0.25">
      <c r="A24" s="3"/>
      <c r="B24" s="3"/>
      <c r="C24" s="3"/>
      <c r="D24" s="3"/>
      <c r="E24" s="3"/>
      <c r="F24" s="3"/>
      <c r="G24" s="3"/>
      <c r="H24" s="3"/>
    </row>
    <row r="25" spans="1:11" x14ac:dyDescent="0.25">
      <c r="A25" s="3"/>
      <c r="B25" s="3"/>
      <c r="C25" s="3"/>
      <c r="D25" s="3"/>
      <c r="E25" s="3"/>
      <c r="F25" s="3"/>
      <c r="G25" s="3"/>
      <c r="H25" s="3"/>
    </row>
    <row r="26" spans="1:11" x14ac:dyDescent="0.25">
      <c r="A26" s="4"/>
      <c r="B26" s="6"/>
      <c r="C26" s="6"/>
      <c r="D26" s="6"/>
      <c r="E26" s="6"/>
      <c r="F26" s="6"/>
      <c r="G26" s="6"/>
      <c r="H26" s="6"/>
    </row>
  </sheetData>
  <mergeCells count="12">
    <mergeCell ref="F11:G13"/>
    <mergeCell ref="B10:J10"/>
    <mergeCell ref="A21:H21"/>
    <mergeCell ref="A11:A15"/>
    <mergeCell ref="F15:G15"/>
    <mergeCell ref="C11:E13"/>
    <mergeCell ref="C14:C15"/>
    <mergeCell ref="I11:J13"/>
    <mergeCell ref="I14:I15"/>
    <mergeCell ref="J14:J15"/>
    <mergeCell ref="B11:B14"/>
    <mergeCell ref="H11:H1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6DBDC6B1CCC42B41E74AA352C4FFD" ma:contentTypeVersion="13" ma:contentTypeDescription="Create a new document." ma:contentTypeScope="" ma:versionID="af82d8ceb0c74d25ce733dbace3449a6">
  <xsd:schema xmlns:xsd="http://www.w3.org/2001/XMLSchema" xmlns:xs="http://www.w3.org/2001/XMLSchema" xmlns:p="http://schemas.microsoft.com/office/2006/metadata/properties" xmlns:ns2="b3057933-4081-480e-9a83-5555dccee947" xmlns:ns3="06833f44-7947-476f-a6fe-035a1cdcb744" targetNamespace="http://schemas.microsoft.com/office/2006/metadata/properties" ma:root="true" ma:fieldsID="c6809050453a207cb4fcbc4a7e4eb80f" ns2:_="" ns3:_="">
    <xsd:import namespace="b3057933-4081-480e-9a83-5555dccee947"/>
    <xsd:import namespace="06833f44-7947-476f-a6fe-035a1cdcb7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57933-4081-480e-9a83-5555dccee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33f44-7947-476f-a6fe-035a1cdcb74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94E093-946F-4F99-ADFA-1D7B0360F07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19F013-3928-487C-8545-BBF1B4106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057933-4081-480e-9a83-5555dccee947"/>
    <ds:schemaRef ds:uri="06833f44-7947-476f-a6fe-035a1cdcb7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B7F731-C3A2-4B7F-A3C1-1DFB57CD6C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Piemērs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Inese Biukšāne</cp:lastModifiedBy>
  <dcterms:created xsi:type="dcterms:W3CDTF">2022-01-13T14:51:10Z</dcterms:created>
  <dcterms:modified xsi:type="dcterms:W3CDTF">2022-06-30T10:49:26Z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0x010100D6D6DBDC6B1CCC42B41E74AA352C4FFD</vt:lpwstr>
  </property>
</Properties>
</file>